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15450" windowHeight="11760" activeTab="1"/>
  </bookViews>
  <sheets>
    <sheet name="5день" sheetId="6" r:id="rId1"/>
    <sheet name="5 а 3 сент" sheetId="27" r:id="rId2"/>
  </sheets>
  <definedNames>
    <definedName name="_xlnm.Print_Area" localSheetId="1">'5 а 3 сент'!$A$1:$P$41</definedName>
  </definedNames>
  <calcPr calcId="144525"/>
</workbook>
</file>

<file path=xl/calcChain.xml><?xml version="1.0" encoding="utf-8"?>
<calcChain xmlns="http://schemas.openxmlformats.org/spreadsheetml/2006/main">
  <c r="H17" i="27" l="1"/>
  <c r="I17" i="27"/>
  <c r="J17" i="27"/>
  <c r="K17" i="27"/>
  <c r="L17" i="27"/>
  <c r="M17" i="27"/>
  <c r="N17" i="27"/>
  <c r="O17" i="27"/>
  <c r="C16" i="27"/>
  <c r="C15" i="27"/>
  <c r="C13" i="27"/>
  <c r="B16" i="27"/>
  <c r="B15" i="27"/>
  <c r="B14" i="27"/>
  <c r="B13" i="27"/>
  <c r="A16" i="27"/>
  <c r="A13" i="27"/>
  <c r="G17" i="27"/>
  <c r="F17" i="27"/>
  <c r="E17" i="27"/>
  <c r="D17" i="27"/>
  <c r="R34" i="6" l="1"/>
  <c r="U34" i="6"/>
  <c r="R35" i="6"/>
  <c r="U35" i="6"/>
  <c r="K34" i="6"/>
  <c r="R28" i="6"/>
  <c r="U28" i="6"/>
  <c r="K28" i="6"/>
  <c r="V28" i="6" l="1"/>
  <c r="V34" i="6"/>
  <c r="W34" i="6" s="1"/>
  <c r="W28" i="6"/>
  <c r="U46" i="6"/>
  <c r="R46" i="6"/>
  <c r="K46" i="6"/>
  <c r="U25" i="6"/>
  <c r="R25" i="6"/>
  <c r="K25" i="6"/>
  <c r="U69" i="6"/>
  <c r="R69" i="6"/>
  <c r="K69" i="6"/>
  <c r="U54" i="6"/>
  <c r="R54" i="6"/>
  <c r="K54" i="6"/>
  <c r="K58" i="6"/>
  <c r="R58" i="6"/>
  <c r="U58" i="6"/>
  <c r="K66" i="6"/>
  <c r="R66" i="6"/>
  <c r="U66" i="6"/>
  <c r="K67" i="6"/>
  <c r="R67" i="6"/>
  <c r="U67" i="6"/>
  <c r="K68" i="6"/>
  <c r="R68" i="6"/>
  <c r="U68" i="6"/>
  <c r="K16" i="6"/>
  <c r="R16" i="6"/>
  <c r="U16" i="6"/>
  <c r="K45" i="6"/>
  <c r="R45" i="6"/>
  <c r="U45" i="6"/>
  <c r="K47" i="6"/>
  <c r="R47" i="6"/>
  <c r="U47" i="6"/>
  <c r="K74" i="6"/>
  <c r="R74" i="6"/>
  <c r="U74" i="6"/>
  <c r="K75" i="6"/>
  <c r="R75" i="6"/>
  <c r="U75" i="6"/>
  <c r="K51" i="6"/>
  <c r="R51" i="6"/>
  <c r="U51" i="6"/>
  <c r="K52" i="6"/>
  <c r="R52" i="6"/>
  <c r="U52" i="6"/>
  <c r="V69" i="6" l="1"/>
  <c r="V25" i="6"/>
  <c r="W25" i="6" s="1"/>
  <c r="V51" i="6"/>
  <c r="W51" i="6" s="1"/>
  <c r="V75" i="6"/>
  <c r="W75" i="6" s="1"/>
  <c r="V74" i="6"/>
  <c r="V47" i="6"/>
  <c r="W47" i="6" s="1"/>
  <c r="V68" i="6"/>
  <c r="W68" i="6" s="1"/>
  <c r="V66" i="6"/>
  <c r="V52" i="6"/>
  <c r="W52" i="6" s="1"/>
  <c r="V45" i="6"/>
  <c r="W45" i="6" s="1"/>
  <c r="V16" i="6"/>
  <c r="W16" i="6" s="1"/>
  <c r="V67" i="6"/>
  <c r="W67" i="6" s="1"/>
  <c r="V58" i="6"/>
  <c r="W58" i="6" s="1"/>
  <c r="V54" i="6"/>
  <c r="W54" i="6" s="1"/>
  <c r="V46" i="6"/>
  <c r="W46" i="6" s="1"/>
  <c r="W74" i="6"/>
  <c r="W69" i="6"/>
  <c r="W66" i="6"/>
  <c r="U78" i="6"/>
  <c r="R78" i="6"/>
  <c r="K78" i="6"/>
  <c r="U77" i="6"/>
  <c r="R77" i="6"/>
  <c r="K77" i="6"/>
  <c r="U76" i="6"/>
  <c r="R76" i="6"/>
  <c r="K76" i="6"/>
  <c r="U73" i="6"/>
  <c r="R73" i="6"/>
  <c r="K73" i="6"/>
  <c r="U72" i="6"/>
  <c r="R72" i="6"/>
  <c r="K72" i="6"/>
  <c r="U71" i="6"/>
  <c r="R71" i="6"/>
  <c r="K71" i="6"/>
  <c r="U70" i="6"/>
  <c r="R70" i="6"/>
  <c r="K70" i="6"/>
  <c r="U65" i="6"/>
  <c r="R65" i="6"/>
  <c r="K65" i="6"/>
  <c r="U64" i="6"/>
  <c r="R64" i="6"/>
  <c r="K64" i="6"/>
  <c r="U63" i="6"/>
  <c r="R63" i="6"/>
  <c r="K63" i="6"/>
  <c r="U62" i="6"/>
  <c r="R62" i="6"/>
  <c r="K62" i="6"/>
  <c r="V62" i="6" s="1"/>
  <c r="U61" i="6"/>
  <c r="R61" i="6"/>
  <c r="K61" i="6"/>
  <c r="U60" i="6"/>
  <c r="R60" i="6"/>
  <c r="K60" i="6"/>
  <c r="U59" i="6"/>
  <c r="R59" i="6"/>
  <c r="K59" i="6"/>
  <c r="U57" i="6"/>
  <c r="R57" i="6"/>
  <c r="K57" i="6"/>
  <c r="U56" i="6"/>
  <c r="R56" i="6"/>
  <c r="K56" i="6"/>
  <c r="U55" i="6"/>
  <c r="R55" i="6"/>
  <c r="K55" i="6"/>
  <c r="U53" i="6"/>
  <c r="R53" i="6"/>
  <c r="K53" i="6"/>
  <c r="U50" i="6"/>
  <c r="R50" i="6"/>
  <c r="K50" i="6"/>
  <c r="V50" i="6" s="1"/>
  <c r="U49" i="6"/>
  <c r="R49" i="6"/>
  <c r="K49" i="6"/>
  <c r="U48" i="6"/>
  <c r="R48" i="6"/>
  <c r="K48" i="6"/>
  <c r="U44" i="6"/>
  <c r="R44" i="6"/>
  <c r="K44" i="6"/>
  <c r="U43" i="6"/>
  <c r="R43" i="6"/>
  <c r="K43" i="6"/>
  <c r="U42" i="6"/>
  <c r="R42" i="6"/>
  <c r="K42" i="6"/>
  <c r="U41" i="6"/>
  <c r="R41" i="6"/>
  <c r="K41" i="6"/>
  <c r="U40" i="6"/>
  <c r="R40" i="6"/>
  <c r="K40" i="6"/>
  <c r="U39" i="6"/>
  <c r="R39" i="6"/>
  <c r="K39" i="6"/>
  <c r="U38" i="6"/>
  <c r="R38" i="6"/>
  <c r="K38" i="6"/>
  <c r="U37" i="6"/>
  <c r="R37" i="6"/>
  <c r="K37" i="6"/>
  <c r="U36" i="6"/>
  <c r="R36" i="6"/>
  <c r="K36" i="6"/>
  <c r="K35" i="6"/>
  <c r="V35" i="6" s="1"/>
  <c r="W35" i="6" s="1"/>
  <c r="U33" i="6"/>
  <c r="R33" i="6"/>
  <c r="K33" i="6"/>
  <c r="U32" i="6"/>
  <c r="R32" i="6"/>
  <c r="K32" i="6"/>
  <c r="V32" i="6" s="1"/>
  <c r="U31" i="6"/>
  <c r="R31" i="6"/>
  <c r="K31" i="6"/>
  <c r="U30" i="6"/>
  <c r="R30" i="6"/>
  <c r="K30" i="6"/>
  <c r="U29" i="6"/>
  <c r="R29" i="6"/>
  <c r="K29" i="6"/>
  <c r="U27" i="6"/>
  <c r="R27" i="6"/>
  <c r="K27" i="6"/>
  <c r="U26" i="6"/>
  <c r="R26" i="6"/>
  <c r="K26" i="6"/>
  <c r="U24" i="6"/>
  <c r="R24" i="6"/>
  <c r="K24" i="6"/>
  <c r="U23" i="6"/>
  <c r="R23" i="6"/>
  <c r="K23" i="6"/>
  <c r="U22" i="6"/>
  <c r="R22" i="6"/>
  <c r="K22" i="6"/>
  <c r="V22" i="6" s="1"/>
  <c r="U21" i="6"/>
  <c r="R21" i="6"/>
  <c r="K21" i="6"/>
  <c r="U20" i="6"/>
  <c r="R20" i="6"/>
  <c r="K20" i="6"/>
  <c r="U19" i="6"/>
  <c r="R19" i="6"/>
  <c r="K19" i="6"/>
  <c r="U18" i="6"/>
  <c r="R18" i="6"/>
  <c r="K18" i="6"/>
  <c r="U17" i="6"/>
  <c r="R17" i="6"/>
  <c r="K17" i="6"/>
  <c r="U15" i="6"/>
  <c r="R15" i="6"/>
  <c r="K15" i="6"/>
  <c r="U14" i="6"/>
  <c r="R14" i="6"/>
  <c r="K14" i="6"/>
  <c r="V15" i="6" l="1"/>
  <c r="V24" i="6"/>
  <c r="V41" i="6"/>
  <c r="V55" i="6"/>
  <c r="V64" i="6"/>
  <c r="V78" i="6"/>
  <c r="V18" i="6"/>
  <c r="V27" i="6"/>
  <c r="V43" i="6"/>
  <c r="V20" i="6"/>
  <c r="V30" i="6"/>
  <c r="V37" i="6"/>
  <c r="V48" i="6"/>
  <c r="V60" i="6"/>
  <c r="V72" i="6"/>
  <c r="W32" i="6"/>
  <c r="V39" i="6"/>
  <c r="W39" i="6" s="1"/>
  <c r="V57" i="6"/>
  <c r="W57" i="6" s="1"/>
  <c r="V70" i="6"/>
  <c r="W70" i="6" s="1"/>
  <c r="V76" i="6"/>
  <c r="W76" i="6" s="1"/>
  <c r="V14" i="6"/>
  <c r="W14" i="6" s="1"/>
  <c r="V17" i="6"/>
  <c r="W17" i="6" s="1"/>
  <c r="V19" i="6"/>
  <c r="V21" i="6"/>
  <c r="W21" i="6" s="1"/>
  <c r="V23" i="6"/>
  <c r="W23" i="6" s="1"/>
  <c r="V26" i="6"/>
  <c r="W26" i="6" s="1"/>
  <c r="V29" i="6"/>
  <c r="V31" i="6"/>
  <c r="W31" i="6" s="1"/>
  <c r="V33" i="6"/>
  <c r="W33" i="6" s="1"/>
  <c r="V36" i="6"/>
  <c r="W36" i="6" s="1"/>
  <c r="V38" i="6"/>
  <c r="W38" i="6" s="1"/>
  <c r="V40" i="6"/>
  <c r="V42" i="6"/>
  <c r="W42" i="6" s="1"/>
  <c r="V44" i="6"/>
  <c r="W44" i="6" s="1"/>
  <c r="V49" i="6"/>
  <c r="W50" i="6"/>
  <c r="V53" i="6"/>
  <c r="W53" i="6" s="1"/>
  <c r="V56" i="6"/>
  <c r="V59" i="6"/>
  <c r="W59" i="6" s="1"/>
  <c r="V61" i="6"/>
  <c r="W62" i="6"/>
  <c r="V63" i="6"/>
  <c r="V65" i="6"/>
  <c r="W65" i="6" s="1"/>
  <c r="V71" i="6"/>
  <c r="W71" i="6" s="1"/>
  <c r="V73" i="6"/>
  <c r="W73" i="6" s="1"/>
  <c r="V77" i="6"/>
  <c r="W56" i="6"/>
  <c r="W20" i="6"/>
  <c r="W60" i="6"/>
  <c r="W15" i="6"/>
  <c r="W49" i="6"/>
  <c r="W40" i="6"/>
  <c r="W72" i="6"/>
  <c r="W18" i="6"/>
  <c r="W29" i="6"/>
  <c r="W37" i="6"/>
  <c r="W63" i="6"/>
  <c r="W64" i="6"/>
  <c r="W22" i="6"/>
  <c r="W24" i="6"/>
  <c r="W41" i="6"/>
  <c r="W43" i="6"/>
  <c r="W48" i="6"/>
  <c r="W61" i="6"/>
  <c r="W19" i="6"/>
  <c r="W27" i="6"/>
  <c r="W30" i="6"/>
  <c r="W55" i="6"/>
  <c r="W77" i="6"/>
  <c r="W78" i="6"/>
  <c r="W79" i="6" l="1"/>
</calcChain>
</file>

<file path=xl/sharedStrings.xml><?xml version="1.0" encoding="utf-8"?>
<sst xmlns="http://schemas.openxmlformats.org/spreadsheetml/2006/main" count="133" uniqueCount="125">
  <si>
    <t>№ п/п</t>
  </si>
  <si>
    <t>Мука пшеничная</t>
  </si>
  <si>
    <t xml:space="preserve">Рис </t>
  </si>
  <si>
    <t>Пшено</t>
  </si>
  <si>
    <t>Гречка</t>
  </si>
  <si>
    <t xml:space="preserve">Горох </t>
  </si>
  <si>
    <t>Макароны</t>
  </si>
  <si>
    <t>Вермишель</t>
  </si>
  <si>
    <t>Хлопья "геркулес"</t>
  </si>
  <si>
    <t>Мясо говядина (котлетная масса)</t>
  </si>
  <si>
    <t>Мясо говядина на кости</t>
  </si>
  <si>
    <t>Печень</t>
  </si>
  <si>
    <t xml:space="preserve">Курица </t>
  </si>
  <si>
    <t>или окорочка куриные</t>
  </si>
  <si>
    <t>Консервы рыбные</t>
  </si>
  <si>
    <t>Масло растительное</t>
  </si>
  <si>
    <t>Масло сливочное</t>
  </si>
  <si>
    <t>Молоко цельное</t>
  </si>
  <si>
    <t>Молоко сгущенное</t>
  </si>
  <si>
    <t xml:space="preserve">Сметана </t>
  </si>
  <si>
    <t>Творог</t>
  </si>
  <si>
    <t xml:space="preserve">Рыба потрошеная </t>
  </si>
  <si>
    <t xml:space="preserve">Сок </t>
  </si>
  <si>
    <t>Фрукты</t>
  </si>
  <si>
    <t>Картофель</t>
  </si>
  <si>
    <t>Капуста</t>
  </si>
  <si>
    <t>Свекла</t>
  </si>
  <si>
    <t>Морковь</t>
  </si>
  <si>
    <t>Лук</t>
  </si>
  <si>
    <t>Фрукты сушеные</t>
  </si>
  <si>
    <t>Томатная паста</t>
  </si>
  <si>
    <t>Огурцы</t>
  </si>
  <si>
    <t xml:space="preserve">Помидоры </t>
  </si>
  <si>
    <t>Сыр</t>
  </si>
  <si>
    <t>Чай</t>
  </si>
  <si>
    <t>Соль</t>
  </si>
  <si>
    <t xml:space="preserve">Сахар </t>
  </si>
  <si>
    <t>Лавровый лист</t>
  </si>
  <si>
    <t>Манная</t>
  </si>
  <si>
    <t>Сосиски</t>
  </si>
  <si>
    <t>Пшеничная</t>
  </si>
  <si>
    <t>Котлеты (биточки) рыбные</t>
  </si>
  <si>
    <t>Тефтели мясные</t>
  </si>
  <si>
    <t>Кисель</t>
  </si>
  <si>
    <t>Яйцо</t>
  </si>
  <si>
    <t>Голубцы ленивые</t>
  </si>
  <si>
    <t>Шиповник</t>
  </si>
  <si>
    <t>Курага</t>
  </si>
  <si>
    <t>Хлеб пшеничный</t>
  </si>
  <si>
    <t>Генеральный директор ООО "Строй-стандарт"</t>
  </si>
  <si>
    <t>2021 г.</t>
  </si>
  <si>
    <t>Директор</t>
  </si>
  <si>
    <t>………………</t>
  </si>
  <si>
    <t xml:space="preserve">Меню-раскладка </t>
  </si>
  <si>
    <t>___________________________В.В. Рычков</t>
  </si>
  <si>
    <t>Цена за 1 кг</t>
  </si>
  <si>
    <t>Наименование приема пищи</t>
  </si>
  <si>
    <t>Наименование блюд</t>
  </si>
  <si>
    <t>Фрукт свежий</t>
  </si>
  <si>
    <t>Выпечка</t>
  </si>
  <si>
    <t>Завтрак</t>
  </si>
  <si>
    <t xml:space="preserve">Обед </t>
  </si>
  <si>
    <t>ИТОГО</t>
  </si>
  <si>
    <t>Кефир</t>
  </si>
  <si>
    <t>Полдник</t>
  </si>
  <si>
    <t>Наименование
продовольствия</t>
  </si>
  <si>
    <t>ИТОГО СУММА за день</t>
  </si>
  <si>
    <t>К ВЫДАЧЕ</t>
  </si>
  <si>
    <t>на _________ мая 2021 года</t>
  </si>
  <si>
    <t>Крахмал</t>
  </si>
  <si>
    <t>Кислота лимонная</t>
  </si>
  <si>
    <t>Какао с молоком</t>
  </si>
  <si>
    <t>Выход в граммах</t>
  </si>
  <si>
    <t>Чай с сахаром</t>
  </si>
  <si>
    <t>Мёд</t>
  </si>
  <si>
    <t>Макароны запеченые с сыром</t>
  </si>
  <si>
    <t>Капуста тушеная</t>
  </si>
  <si>
    <t>Тефтели мясные с соусом</t>
  </si>
  <si>
    <t>Сок фруктовый</t>
  </si>
  <si>
    <t>200/15</t>
  </si>
  <si>
    <t>80/20</t>
  </si>
  <si>
    <t>Сахарная пудра</t>
  </si>
  <si>
    <t>Какао порошок</t>
  </si>
  <si>
    <t>Кукуруза конс.</t>
  </si>
  <si>
    <t>Горошек конс.</t>
  </si>
  <si>
    <t>Перец болгарский</t>
  </si>
  <si>
    <t>Колбаса полукопченая</t>
  </si>
  <si>
    <t>Клюква</t>
  </si>
  <si>
    <t>Лимон</t>
  </si>
  <si>
    <t>Огурцы консервир.</t>
  </si>
  <si>
    <t>Перловая</t>
  </si>
  <si>
    <t>Биойогурт</t>
  </si>
  <si>
    <t xml:space="preserve">Мясо говядина </t>
  </si>
  <si>
    <t>МЕНЮ</t>
  </si>
  <si>
    <t>Энергетическая ценность</t>
  </si>
  <si>
    <t>Б</t>
  </si>
  <si>
    <t>Ж</t>
  </si>
  <si>
    <t>У</t>
  </si>
  <si>
    <t>День/неделя</t>
  </si>
  <si>
    <t>№ рец.</t>
  </si>
  <si>
    <t xml:space="preserve">Наименование блюд </t>
  </si>
  <si>
    <t>Витамины (мг)</t>
  </si>
  <si>
    <t>В1</t>
  </si>
  <si>
    <t>С</t>
  </si>
  <si>
    <t>Е</t>
  </si>
  <si>
    <t>Минеральные вещества (мг)</t>
  </si>
  <si>
    <t>Са</t>
  </si>
  <si>
    <t>Р</t>
  </si>
  <si>
    <t>Mg</t>
  </si>
  <si>
    <t>Fe</t>
  </si>
  <si>
    <t>ИТОГО за завтрак</t>
  </si>
  <si>
    <t>ЗАВТРАК</t>
  </si>
  <si>
    <t>Количество детей на завтрак</t>
  </si>
  <si>
    <t>ВСЕГО детей</t>
  </si>
  <si>
    <t>Ответственный за питание</t>
  </si>
  <si>
    <t>-</t>
  </si>
  <si>
    <t>Кондитерское изделие</t>
  </si>
  <si>
    <t>А</t>
  </si>
  <si>
    <t>Пищевые вещества (г.)</t>
  </si>
  <si>
    <t>Выход порции, г.</t>
  </si>
  <si>
    <t>Салат "Винегрет"</t>
  </si>
  <si>
    <t xml:space="preserve">Щи вегетарианские на мясном бульоне </t>
  </si>
  <si>
    <t xml:space="preserve">День 5 </t>
  </si>
  <si>
    <t>Стоимость питания составляет 106,50 рублей</t>
  </si>
  <si>
    <t>" 20 "  сентября 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</si>
</sst>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textRotation="90"/>
    </xf>
    <xf numFmtId="0" fontId="1" fillId="0" borderId="3" xfId="0" applyFont="1" applyBorder="1"/>
    <xf numFmtId="0" fontId="1" fillId="0" borderId="4" xfId="0" applyFont="1" applyBorder="1" applyAlignment="1">
      <alignment textRotation="90"/>
    </xf>
    <xf numFmtId="0" fontId="1" fillId="0" borderId="4" xfId="0" applyFont="1" applyBorder="1"/>
    <xf numFmtId="0" fontId="1" fillId="0" borderId="6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/>
    <xf numFmtId="0" fontId="2" fillId="0" borderId="11" xfId="0" applyFont="1" applyBorder="1"/>
    <xf numFmtId="0" fontId="6" fillId="0" borderId="11" xfId="0" applyFont="1" applyBorder="1"/>
    <xf numFmtId="0" fontId="7" fillId="0" borderId="11" xfId="0" applyFont="1" applyBorder="1"/>
    <xf numFmtId="164" fontId="1" fillId="0" borderId="2" xfId="0" applyNumberFormat="1" applyFont="1" applyBorder="1"/>
    <xf numFmtId="164" fontId="2" fillId="0" borderId="11" xfId="0" applyNumberFormat="1" applyFont="1" applyBorder="1"/>
    <xf numFmtId="165" fontId="1" fillId="0" borderId="4" xfId="0" applyNumberFormat="1" applyFont="1" applyBorder="1"/>
    <xf numFmtId="164" fontId="0" fillId="0" borderId="2" xfId="0" applyNumberFormat="1" applyBorder="1" applyAlignment="1"/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1" fillId="0" borderId="0" xfId="0" applyFont="1"/>
    <xf numFmtId="2" fontId="2" fillId="0" borderId="2" xfId="0" applyNumberFormat="1" applyFont="1" applyBorder="1"/>
    <xf numFmtId="2" fontId="1" fillId="0" borderId="2" xfId="0" applyNumberFormat="1" applyFont="1" applyBorder="1" applyAlignment="1">
      <alignment vertical="center"/>
    </xf>
    <xf numFmtId="2" fontId="1" fillId="0" borderId="2" xfId="0" applyNumberFormat="1" applyFont="1" applyBorder="1" applyAlignment="1"/>
    <xf numFmtId="0" fontId="12" fillId="0" borderId="0" xfId="0" applyFont="1"/>
    <xf numFmtId="0" fontId="1" fillId="0" borderId="14" xfId="0" applyFont="1" applyBorder="1"/>
    <xf numFmtId="2" fontId="1" fillId="0" borderId="2" xfId="0" applyNumberFormat="1" applyFont="1" applyBorder="1" applyAlignment="1">
      <alignment horizontal="right"/>
    </xf>
    <xf numFmtId="0" fontId="2" fillId="0" borderId="11" xfId="0" applyFont="1" applyBorder="1" applyAlignment="1"/>
    <xf numFmtId="0" fontId="3" fillId="0" borderId="11" xfId="0" applyFont="1" applyBorder="1" applyAlignment="1"/>
    <xf numFmtId="0" fontId="0" fillId="0" borderId="2" xfId="0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8" xfId="0" applyFont="1" applyBorder="1" applyAlignment="1">
      <alignment textRotation="90"/>
    </xf>
    <xf numFmtId="0" fontId="0" fillId="0" borderId="9" xfId="0" applyBorder="1" applyAlignment="1"/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2" xfId="0" applyFont="1" applyBorder="1"/>
    <xf numFmtId="0" fontId="8" fillId="0" borderId="1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view="pageBreakPreview" zoomScaleSheetLayoutView="100" workbookViewId="0">
      <pane xSplit="4" ySplit="13" topLeftCell="E14" activePane="bottomRight" state="frozen"/>
      <selection activeCell="X14" sqref="X14"/>
      <selection pane="topRight" activeCell="X14" sqref="X14"/>
      <selection pane="bottomLeft" activeCell="X14" sqref="X14"/>
      <selection pane="bottomRight" activeCell="X14" sqref="X14"/>
    </sheetView>
  </sheetViews>
  <sheetFormatPr defaultColWidth="9.140625" defaultRowHeight="15" x14ac:dyDescent="0.25"/>
  <cols>
    <col min="1" max="1" width="5.7109375" style="1" customWidth="1"/>
    <col min="2" max="2" width="4.7109375" style="1" customWidth="1"/>
    <col min="3" max="5" width="9.140625" style="1"/>
    <col min="6" max="18" width="4.7109375" style="1" customWidth="1"/>
    <col min="19" max="20" width="4.7109375" style="1" hidden="1" customWidth="1"/>
    <col min="21" max="21" width="5.140625" style="1" hidden="1" customWidth="1"/>
    <col min="22" max="22" width="9.140625" style="1"/>
    <col min="23" max="23" width="11.85546875" style="1" bestFit="1" customWidth="1"/>
    <col min="24" max="16384" width="9.140625" style="1"/>
  </cols>
  <sheetData>
    <row r="1" spans="1:23" ht="22.5" customHeight="1" x14ac:dyDescent="0.3">
      <c r="B1" s="1" t="s">
        <v>51</v>
      </c>
      <c r="W1" s="7" t="s">
        <v>49</v>
      </c>
    </row>
    <row r="2" spans="1:23" ht="22.5" customHeight="1" x14ac:dyDescent="0.3">
      <c r="B2" s="1" t="s">
        <v>52</v>
      </c>
      <c r="W2" s="7" t="s">
        <v>54</v>
      </c>
    </row>
    <row r="3" spans="1:23" ht="18.75" x14ac:dyDescent="0.3">
      <c r="F3" s="3"/>
      <c r="G3" s="6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7" t="s">
        <v>50</v>
      </c>
    </row>
    <row r="4" spans="1:23" x14ac:dyDescent="0.25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6" spans="1:23" ht="18.75" x14ac:dyDescent="0.3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8.75" x14ac:dyDescent="0.3">
      <c r="A7" s="38" t="s">
        <v>68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9" spans="1:23" ht="15" customHeight="1" x14ac:dyDescent="0.25">
      <c r="A9" s="43" t="s">
        <v>0</v>
      </c>
      <c r="B9" s="43" t="s">
        <v>65</v>
      </c>
      <c r="C9" s="37"/>
      <c r="D9" s="37"/>
      <c r="E9" s="43" t="s">
        <v>55</v>
      </c>
      <c r="F9" s="40" t="s">
        <v>56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4" t="s">
        <v>67</v>
      </c>
      <c r="W9" s="44" t="s">
        <v>66</v>
      </c>
    </row>
    <row r="10" spans="1:23" ht="15" customHeight="1" x14ac:dyDescent="0.25">
      <c r="A10" s="37"/>
      <c r="B10" s="37"/>
      <c r="C10" s="37"/>
      <c r="D10" s="37"/>
      <c r="E10" s="37"/>
      <c r="F10" s="40" t="s">
        <v>57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5"/>
      <c r="W10" s="47"/>
    </row>
    <row r="11" spans="1:23" ht="15.75" thickBot="1" x14ac:dyDescent="0.3">
      <c r="A11" s="37"/>
      <c r="B11" s="37"/>
      <c r="C11" s="37"/>
      <c r="D11" s="37"/>
      <c r="E11" s="37"/>
      <c r="F11" s="41" t="s">
        <v>60</v>
      </c>
      <c r="G11" s="42"/>
      <c r="H11" s="42"/>
      <c r="I11" s="42"/>
      <c r="J11" s="42"/>
      <c r="K11" s="42"/>
      <c r="L11" s="41" t="s">
        <v>61</v>
      </c>
      <c r="M11" s="42"/>
      <c r="N11" s="42"/>
      <c r="O11" s="42"/>
      <c r="P11" s="42"/>
      <c r="Q11" s="42"/>
      <c r="R11" s="42"/>
      <c r="S11" s="41" t="s">
        <v>64</v>
      </c>
      <c r="T11" s="41"/>
      <c r="U11" s="41"/>
      <c r="V11" s="45"/>
      <c r="W11" s="47"/>
    </row>
    <row r="12" spans="1:23" x14ac:dyDescent="0.25">
      <c r="A12" s="37"/>
      <c r="B12" s="37"/>
      <c r="C12" s="37"/>
      <c r="D12" s="37"/>
      <c r="E12" s="37"/>
      <c r="F12" s="13">
        <v>334</v>
      </c>
      <c r="G12" s="13">
        <v>779</v>
      </c>
      <c r="H12" s="13">
        <v>847</v>
      </c>
      <c r="I12" s="13">
        <v>693</v>
      </c>
      <c r="J12" s="15"/>
      <c r="K12" s="49" t="s">
        <v>62</v>
      </c>
      <c r="L12" s="14">
        <v>71</v>
      </c>
      <c r="M12" s="13">
        <v>124</v>
      </c>
      <c r="N12" s="13">
        <v>214</v>
      </c>
      <c r="O12" s="13">
        <v>461</v>
      </c>
      <c r="P12" s="13">
        <v>707</v>
      </c>
      <c r="Q12" s="15"/>
      <c r="R12" s="49" t="s">
        <v>62</v>
      </c>
      <c r="S12" s="14">
        <v>685</v>
      </c>
      <c r="T12" s="15"/>
      <c r="U12" s="49" t="s">
        <v>62</v>
      </c>
      <c r="V12" s="46"/>
      <c r="W12" s="48"/>
    </row>
    <row r="13" spans="1:23" ht="203.25" customHeight="1" thickBot="1" x14ac:dyDescent="0.3">
      <c r="A13" s="37"/>
      <c r="B13" s="37"/>
      <c r="C13" s="37"/>
      <c r="D13" s="37"/>
      <c r="E13" s="37"/>
      <c r="F13" s="4" t="s">
        <v>75</v>
      </c>
      <c r="G13" s="4" t="s">
        <v>116</v>
      </c>
      <c r="H13" s="4" t="s">
        <v>58</v>
      </c>
      <c r="I13" s="4" t="s">
        <v>71</v>
      </c>
      <c r="J13" s="8"/>
      <c r="K13" s="50"/>
      <c r="L13" s="10" t="s">
        <v>120</v>
      </c>
      <c r="M13" s="4" t="s">
        <v>121</v>
      </c>
      <c r="N13" s="4" t="s">
        <v>76</v>
      </c>
      <c r="O13" s="4" t="s">
        <v>77</v>
      </c>
      <c r="P13" s="4" t="s">
        <v>78</v>
      </c>
      <c r="Q13" s="8" t="s">
        <v>48</v>
      </c>
      <c r="R13" s="50"/>
      <c r="S13" s="8" t="s">
        <v>73</v>
      </c>
      <c r="T13" s="8" t="s">
        <v>59</v>
      </c>
      <c r="U13" s="50"/>
      <c r="V13" s="46"/>
      <c r="W13" s="48"/>
    </row>
    <row r="14" spans="1:23" x14ac:dyDescent="0.25">
      <c r="A14" s="5"/>
      <c r="B14" s="37" t="s">
        <v>1</v>
      </c>
      <c r="C14" s="37"/>
      <c r="D14" s="37"/>
      <c r="E14" s="23">
        <v>28.3</v>
      </c>
      <c r="F14" s="5"/>
      <c r="G14" s="5"/>
      <c r="H14" s="5"/>
      <c r="I14" s="5"/>
      <c r="J14" s="9"/>
      <c r="K14" s="16">
        <f>SUM(F14:J14)</f>
        <v>0</v>
      </c>
      <c r="L14" s="11"/>
      <c r="M14" s="5">
        <v>2</v>
      </c>
      <c r="N14" s="5">
        <v>1.8</v>
      </c>
      <c r="O14" s="5">
        <v>1.5</v>
      </c>
      <c r="P14" s="5"/>
      <c r="Q14" s="9"/>
      <c r="R14" s="16">
        <f>SUM(L14:Q14)</f>
        <v>5.3</v>
      </c>
      <c r="S14" s="11"/>
      <c r="T14" s="9"/>
      <c r="U14" s="16">
        <f>SUM(S14:T14)</f>
        <v>0</v>
      </c>
      <c r="V14" s="22">
        <f>(K14+R14+U14)/1000</f>
        <v>5.3E-3</v>
      </c>
      <c r="W14" s="20">
        <f>E14*V14</f>
        <v>0.14999000000000001</v>
      </c>
    </row>
    <row r="15" spans="1:23" x14ac:dyDescent="0.25">
      <c r="A15" s="5"/>
      <c r="B15" s="37" t="s">
        <v>48</v>
      </c>
      <c r="C15" s="37"/>
      <c r="D15" s="37"/>
      <c r="E15" s="23">
        <v>53</v>
      </c>
      <c r="F15" s="5"/>
      <c r="G15" s="5"/>
      <c r="H15" s="5"/>
      <c r="I15" s="5"/>
      <c r="J15" s="9"/>
      <c r="K15" s="12">
        <f t="shared" ref="K15:K78" si="0">SUM(F15:J15)</f>
        <v>0</v>
      </c>
      <c r="L15" s="11"/>
      <c r="M15" s="5"/>
      <c r="N15" s="5"/>
      <c r="O15" s="5"/>
      <c r="P15" s="5"/>
      <c r="Q15" s="9">
        <v>30</v>
      </c>
      <c r="R15" s="12">
        <f t="shared" ref="R15:R78" si="1">SUM(L15:Q15)</f>
        <v>30</v>
      </c>
      <c r="S15" s="11"/>
      <c r="T15" s="9"/>
      <c r="U15" s="12">
        <f t="shared" ref="U15:U78" si="2">SUM(S15:T15)</f>
        <v>0</v>
      </c>
      <c r="V15" s="22">
        <f t="shared" ref="V15:V33" si="3">(K15+R15+U15)/1000</f>
        <v>0.03</v>
      </c>
      <c r="W15" s="20">
        <f t="shared" ref="W15:W78" si="4">E15*V15</f>
        <v>1.5899999999999999</v>
      </c>
    </row>
    <row r="16" spans="1:23" x14ac:dyDescent="0.25">
      <c r="A16" s="5"/>
      <c r="B16" s="37" t="s">
        <v>59</v>
      </c>
      <c r="C16" s="37"/>
      <c r="D16" s="37"/>
      <c r="E16" s="23">
        <v>7.85</v>
      </c>
      <c r="F16" s="5"/>
      <c r="G16" s="5">
        <v>60</v>
      </c>
      <c r="H16" s="5"/>
      <c r="I16" s="5"/>
      <c r="J16" s="9"/>
      <c r="K16" s="12">
        <f t="shared" ref="K16" si="5">SUM(F16:J16)</f>
        <v>60</v>
      </c>
      <c r="L16" s="11"/>
      <c r="M16" s="5"/>
      <c r="N16" s="5"/>
      <c r="O16" s="5"/>
      <c r="P16" s="5"/>
      <c r="Q16" s="9"/>
      <c r="R16" s="12">
        <f t="shared" ref="R16" si="6">SUM(L16:Q16)</f>
        <v>0</v>
      </c>
      <c r="S16" s="11"/>
      <c r="T16" s="9"/>
      <c r="U16" s="12">
        <f t="shared" ref="U16" si="7">SUM(S16:T16)</f>
        <v>0</v>
      </c>
      <c r="V16" s="22">
        <f t="shared" si="3"/>
        <v>0.06</v>
      </c>
      <c r="W16" s="20">
        <f t="shared" ref="W16" si="8">E16*V16</f>
        <v>0.47099999999999997</v>
      </c>
    </row>
    <row r="17" spans="1:23" x14ac:dyDescent="0.25">
      <c r="A17" s="5"/>
      <c r="B17" s="37" t="s">
        <v>2</v>
      </c>
      <c r="C17" s="37"/>
      <c r="D17" s="37"/>
      <c r="E17" s="23">
        <v>64</v>
      </c>
      <c r="F17" s="5"/>
      <c r="G17" s="5"/>
      <c r="H17" s="5"/>
      <c r="I17" s="5"/>
      <c r="J17" s="9"/>
      <c r="K17" s="12">
        <f t="shared" si="0"/>
        <v>0</v>
      </c>
      <c r="L17" s="11"/>
      <c r="M17" s="5"/>
      <c r="N17" s="5"/>
      <c r="O17" s="5"/>
      <c r="P17" s="5"/>
      <c r="Q17" s="9"/>
      <c r="R17" s="12">
        <f t="shared" si="1"/>
        <v>0</v>
      </c>
      <c r="S17" s="11"/>
      <c r="T17" s="9"/>
      <c r="U17" s="12">
        <f t="shared" si="2"/>
        <v>0</v>
      </c>
      <c r="V17" s="22">
        <f t="shared" si="3"/>
        <v>0</v>
      </c>
      <c r="W17" s="20">
        <f t="shared" si="4"/>
        <v>0</v>
      </c>
    </row>
    <row r="18" spans="1:23" x14ac:dyDescent="0.25">
      <c r="A18" s="5"/>
      <c r="B18" s="37" t="s">
        <v>4</v>
      </c>
      <c r="C18" s="37"/>
      <c r="D18" s="37"/>
      <c r="E18" s="23">
        <v>84</v>
      </c>
      <c r="F18" s="5"/>
      <c r="G18" s="5"/>
      <c r="H18" s="5"/>
      <c r="I18" s="5"/>
      <c r="J18" s="9"/>
      <c r="K18" s="12">
        <f t="shared" si="0"/>
        <v>0</v>
      </c>
      <c r="L18" s="11"/>
      <c r="M18" s="5"/>
      <c r="N18" s="5"/>
      <c r="O18" s="5"/>
      <c r="P18" s="5"/>
      <c r="Q18" s="9"/>
      <c r="R18" s="12">
        <f t="shared" si="1"/>
        <v>0</v>
      </c>
      <c r="S18" s="11"/>
      <c r="T18" s="9"/>
      <c r="U18" s="12">
        <f t="shared" si="2"/>
        <v>0</v>
      </c>
      <c r="V18" s="22">
        <f t="shared" si="3"/>
        <v>0</v>
      </c>
      <c r="W18" s="20">
        <f t="shared" si="4"/>
        <v>0</v>
      </c>
    </row>
    <row r="19" spans="1:23" x14ac:dyDescent="0.25">
      <c r="A19" s="5"/>
      <c r="B19" s="37" t="s">
        <v>5</v>
      </c>
      <c r="C19" s="37"/>
      <c r="D19" s="37"/>
      <c r="E19" s="23">
        <v>32.9</v>
      </c>
      <c r="F19" s="5"/>
      <c r="G19" s="5"/>
      <c r="H19" s="5"/>
      <c r="I19" s="5"/>
      <c r="J19" s="9"/>
      <c r="K19" s="12">
        <f t="shared" si="0"/>
        <v>0</v>
      </c>
      <c r="L19" s="11"/>
      <c r="M19" s="5"/>
      <c r="N19" s="5"/>
      <c r="O19" s="5"/>
      <c r="P19" s="5"/>
      <c r="Q19" s="9"/>
      <c r="R19" s="12">
        <f t="shared" si="1"/>
        <v>0</v>
      </c>
      <c r="S19" s="11"/>
      <c r="T19" s="9"/>
      <c r="U19" s="12">
        <f t="shared" si="2"/>
        <v>0</v>
      </c>
      <c r="V19" s="22">
        <f t="shared" si="3"/>
        <v>0</v>
      </c>
      <c r="W19" s="20">
        <f t="shared" si="4"/>
        <v>0</v>
      </c>
    </row>
    <row r="20" spans="1:23" x14ac:dyDescent="0.25">
      <c r="A20" s="5"/>
      <c r="B20" s="37" t="s">
        <v>6</v>
      </c>
      <c r="C20" s="37"/>
      <c r="D20" s="37"/>
      <c r="E20" s="23">
        <v>34.9</v>
      </c>
      <c r="F20" s="5">
        <v>52.5</v>
      </c>
      <c r="G20" s="5"/>
      <c r="H20" s="5"/>
      <c r="I20" s="5"/>
      <c r="J20" s="9"/>
      <c r="K20" s="12">
        <f t="shared" si="0"/>
        <v>52.5</v>
      </c>
      <c r="L20" s="11"/>
      <c r="M20" s="5"/>
      <c r="N20" s="5"/>
      <c r="O20" s="5"/>
      <c r="P20" s="5"/>
      <c r="Q20" s="9"/>
      <c r="R20" s="12">
        <f t="shared" si="1"/>
        <v>0</v>
      </c>
      <c r="S20" s="11"/>
      <c r="T20" s="9"/>
      <c r="U20" s="12">
        <f t="shared" si="2"/>
        <v>0</v>
      </c>
      <c r="V20" s="22">
        <f t="shared" si="3"/>
        <v>5.2499999999999998E-2</v>
      </c>
      <c r="W20" s="20">
        <f t="shared" si="4"/>
        <v>1.8322499999999999</v>
      </c>
    </row>
    <row r="21" spans="1:23" x14ac:dyDescent="0.25">
      <c r="A21" s="5"/>
      <c r="B21" s="37" t="s">
        <v>7</v>
      </c>
      <c r="C21" s="37"/>
      <c r="D21" s="37"/>
      <c r="E21" s="23">
        <v>34.9</v>
      </c>
      <c r="F21" s="5"/>
      <c r="G21" s="5"/>
      <c r="H21" s="5"/>
      <c r="I21" s="5"/>
      <c r="J21" s="9"/>
      <c r="K21" s="12">
        <f t="shared" si="0"/>
        <v>0</v>
      </c>
      <c r="L21" s="11"/>
      <c r="M21" s="5"/>
      <c r="N21" s="5"/>
      <c r="O21" s="5"/>
      <c r="P21" s="5"/>
      <c r="Q21" s="9"/>
      <c r="R21" s="12">
        <f t="shared" si="1"/>
        <v>0</v>
      </c>
      <c r="S21" s="11"/>
      <c r="T21" s="9"/>
      <c r="U21" s="12">
        <f t="shared" si="2"/>
        <v>0</v>
      </c>
      <c r="V21" s="22">
        <f t="shared" si="3"/>
        <v>0</v>
      </c>
      <c r="W21" s="20">
        <f t="shared" si="4"/>
        <v>0</v>
      </c>
    </row>
    <row r="22" spans="1:23" x14ac:dyDescent="0.25">
      <c r="A22" s="5"/>
      <c r="B22" s="37" t="s">
        <v>3</v>
      </c>
      <c r="C22" s="37"/>
      <c r="D22" s="37"/>
      <c r="E22" s="23">
        <v>34.4</v>
      </c>
      <c r="F22" s="5"/>
      <c r="G22" s="5"/>
      <c r="H22" s="5"/>
      <c r="I22" s="5"/>
      <c r="J22" s="9"/>
      <c r="K22" s="12">
        <f t="shared" si="0"/>
        <v>0</v>
      </c>
      <c r="L22" s="11"/>
      <c r="M22" s="5"/>
      <c r="N22" s="5"/>
      <c r="O22" s="5"/>
      <c r="P22" s="5"/>
      <c r="Q22" s="9"/>
      <c r="R22" s="12">
        <f t="shared" si="1"/>
        <v>0</v>
      </c>
      <c r="S22" s="11"/>
      <c r="T22" s="9"/>
      <c r="U22" s="12">
        <f t="shared" si="2"/>
        <v>0</v>
      </c>
      <c r="V22" s="22">
        <f t="shared" si="3"/>
        <v>0</v>
      </c>
      <c r="W22" s="20">
        <f t="shared" si="4"/>
        <v>0</v>
      </c>
    </row>
    <row r="23" spans="1:23" x14ac:dyDescent="0.25">
      <c r="A23" s="5"/>
      <c r="B23" s="37" t="s">
        <v>40</v>
      </c>
      <c r="C23" s="37"/>
      <c r="D23" s="37"/>
      <c r="E23" s="23"/>
      <c r="F23" s="5"/>
      <c r="G23" s="5"/>
      <c r="H23" s="5"/>
      <c r="I23" s="5"/>
      <c r="J23" s="9"/>
      <c r="K23" s="12">
        <f t="shared" si="0"/>
        <v>0</v>
      </c>
      <c r="L23" s="11"/>
      <c r="M23" s="5"/>
      <c r="N23" s="5"/>
      <c r="O23" s="5"/>
      <c r="P23" s="5"/>
      <c r="Q23" s="9"/>
      <c r="R23" s="12">
        <f t="shared" si="1"/>
        <v>0</v>
      </c>
      <c r="S23" s="11"/>
      <c r="T23" s="9"/>
      <c r="U23" s="12">
        <f t="shared" si="2"/>
        <v>0</v>
      </c>
      <c r="V23" s="22">
        <f t="shared" si="3"/>
        <v>0</v>
      </c>
      <c r="W23" s="20">
        <f t="shared" si="4"/>
        <v>0</v>
      </c>
    </row>
    <row r="24" spans="1:23" x14ac:dyDescent="0.25">
      <c r="A24" s="5"/>
      <c r="B24" s="37" t="s">
        <v>38</v>
      </c>
      <c r="C24" s="37"/>
      <c r="D24" s="37"/>
      <c r="E24" s="23"/>
      <c r="F24" s="5"/>
      <c r="G24" s="5"/>
      <c r="H24" s="5"/>
      <c r="I24" s="5"/>
      <c r="J24" s="9"/>
      <c r="K24" s="12">
        <f t="shared" si="0"/>
        <v>0</v>
      </c>
      <c r="L24" s="11"/>
      <c r="M24" s="5"/>
      <c r="N24" s="5"/>
      <c r="O24" s="5"/>
      <c r="P24" s="5"/>
      <c r="Q24" s="9"/>
      <c r="R24" s="12">
        <f t="shared" si="1"/>
        <v>0</v>
      </c>
      <c r="S24" s="11"/>
      <c r="T24" s="9"/>
      <c r="U24" s="12">
        <f t="shared" si="2"/>
        <v>0</v>
      </c>
      <c r="V24" s="22">
        <f t="shared" si="3"/>
        <v>0</v>
      </c>
      <c r="W24" s="20">
        <f t="shared" si="4"/>
        <v>0</v>
      </c>
    </row>
    <row r="25" spans="1:23" x14ac:dyDescent="0.25">
      <c r="A25" s="5"/>
      <c r="B25" s="37" t="s">
        <v>90</v>
      </c>
      <c r="C25" s="37"/>
      <c r="D25" s="37"/>
      <c r="E25" s="23">
        <v>29.5</v>
      </c>
      <c r="F25" s="5"/>
      <c r="G25" s="5"/>
      <c r="H25" s="5"/>
      <c r="I25" s="5"/>
      <c r="J25" s="9"/>
      <c r="K25" s="12">
        <f t="shared" si="0"/>
        <v>0</v>
      </c>
      <c r="L25" s="11"/>
      <c r="M25" s="5"/>
      <c r="N25" s="5"/>
      <c r="O25" s="5"/>
      <c r="P25" s="5"/>
      <c r="Q25" s="9"/>
      <c r="R25" s="12">
        <f t="shared" si="1"/>
        <v>0</v>
      </c>
      <c r="S25" s="11"/>
      <c r="T25" s="9"/>
      <c r="U25" s="12">
        <f t="shared" ref="U25" si="9">SUM(S25:T25)</f>
        <v>0</v>
      </c>
      <c r="V25" s="22">
        <f t="shared" si="3"/>
        <v>0</v>
      </c>
      <c r="W25" s="20">
        <f t="shared" ref="W25" si="10">E25*V25</f>
        <v>0</v>
      </c>
    </row>
    <row r="26" spans="1:23" x14ac:dyDescent="0.25">
      <c r="A26" s="5"/>
      <c r="B26" s="37" t="s">
        <v>8</v>
      </c>
      <c r="C26" s="37"/>
      <c r="D26" s="37"/>
      <c r="E26" s="23"/>
      <c r="F26" s="5"/>
      <c r="G26" s="5"/>
      <c r="H26" s="5"/>
      <c r="I26" s="5"/>
      <c r="J26" s="9"/>
      <c r="K26" s="12">
        <f t="shared" si="0"/>
        <v>0</v>
      </c>
      <c r="L26" s="11"/>
      <c r="M26" s="5"/>
      <c r="N26" s="5"/>
      <c r="O26" s="5"/>
      <c r="P26" s="5"/>
      <c r="Q26" s="9"/>
      <c r="R26" s="12">
        <f t="shared" si="1"/>
        <v>0</v>
      </c>
      <c r="S26" s="11"/>
      <c r="T26" s="9"/>
      <c r="U26" s="12">
        <f t="shared" si="2"/>
        <v>0</v>
      </c>
      <c r="V26" s="22">
        <f t="shared" si="3"/>
        <v>0</v>
      </c>
      <c r="W26" s="20">
        <f t="shared" si="4"/>
        <v>0</v>
      </c>
    </row>
    <row r="27" spans="1:23" x14ac:dyDescent="0.25">
      <c r="A27" s="5"/>
      <c r="B27" s="37" t="s">
        <v>10</v>
      </c>
      <c r="C27" s="37"/>
      <c r="D27" s="37"/>
      <c r="E27" s="23">
        <v>120</v>
      </c>
      <c r="F27" s="5"/>
      <c r="G27" s="5"/>
      <c r="H27" s="5"/>
      <c r="I27" s="5"/>
      <c r="J27" s="9"/>
      <c r="K27" s="12">
        <f t="shared" si="0"/>
        <v>0</v>
      </c>
      <c r="L27" s="11"/>
      <c r="M27" s="5"/>
      <c r="N27" s="5"/>
      <c r="O27" s="5"/>
      <c r="P27" s="5"/>
      <c r="Q27" s="9"/>
      <c r="R27" s="12">
        <f t="shared" si="1"/>
        <v>0</v>
      </c>
      <c r="S27" s="11"/>
      <c r="T27" s="9"/>
      <c r="U27" s="12">
        <f t="shared" si="2"/>
        <v>0</v>
      </c>
      <c r="V27" s="22">
        <f t="shared" si="3"/>
        <v>0</v>
      </c>
      <c r="W27" s="20">
        <f t="shared" si="4"/>
        <v>0</v>
      </c>
    </row>
    <row r="28" spans="1:23" x14ac:dyDescent="0.25">
      <c r="A28" s="5"/>
      <c r="B28" s="37" t="s">
        <v>92</v>
      </c>
      <c r="C28" s="37"/>
      <c r="D28" s="37"/>
      <c r="E28" s="23">
        <v>350</v>
      </c>
      <c r="F28" s="5"/>
      <c r="G28" s="5"/>
      <c r="H28" s="5"/>
      <c r="I28" s="5"/>
      <c r="J28" s="9"/>
      <c r="K28" s="12">
        <f t="shared" si="0"/>
        <v>0</v>
      </c>
      <c r="L28" s="11"/>
      <c r="M28" s="5"/>
      <c r="N28" s="5"/>
      <c r="O28" s="5"/>
      <c r="P28" s="5"/>
      <c r="Q28" s="9"/>
      <c r="R28" s="12">
        <f t="shared" ref="R28" si="11">SUM(L28:Q28)</f>
        <v>0</v>
      </c>
      <c r="S28" s="11"/>
      <c r="T28" s="9"/>
      <c r="U28" s="12">
        <f t="shared" ref="U28" si="12">SUM(S28:T28)</f>
        <v>0</v>
      </c>
      <c r="V28" s="22">
        <f t="shared" si="3"/>
        <v>0</v>
      </c>
      <c r="W28" s="20">
        <f t="shared" ref="W28" si="13">E28*V28</f>
        <v>0</v>
      </c>
    </row>
    <row r="29" spans="1:23" x14ac:dyDescent="0.25">
      <c r="A29" s="5"/>
      <c r="B29" s="37" t="s">
        <v>9</v>
      </c>
      <c r="C29" s="37"/>
      <c r="D29" s="37"/>
      <c r="E29" s="23">
        <v>372</v>
      </c>
      <c r="F29" s="5"/>
      <c r="G29" s="5"/>
      <c r="H29" s="5"/>
      <c r="I29" s="5"/>
      <c r="J29" s="9"/>
      <c r="K29" s="12">
        <f t="shared" si="0"/>
        <v>0</v>
      </c>
      <c r="L29" s="11"/>
      <c r="M29" s="5"/>
      <c r="N29" s="5"/>
      <c r="O29" s="5"/>
      <c r="P29" s="5"/>
      <c r="Q29" s="9"/>
      <c r="R29" s="12">
        <f t="shared" si="1"/>
        <v>0</v>
      </c>
      <c r="S29" s="11"/>
      <c r="T29" s="9"/>
      <c r="U29" s="12">
        <f t="shared" si="2"/>
        <v>0</v>
      </c>
      <c r="V29" s="22">
        <f t="shared" si="3"/>
        <v>0</v>
      </c>
      <c r="W29" s="20">
        <f t="shared" si="4"/>
        <v>0</v>
      </c>
    </row>
    <row r="30" spans="1:23" x14ac:dyDescent="0.25">
      <c r="A30" s="5"/>
      <c r="B30" s="37" t="s">
        <v>42</v>
      </c>
      <c r="C30" s="37"/>
      <c r="D30" s="37"/>
      <c r="E30" s="23">
        <v>283</v>
      </c>
      <c r="F30" s="5"/>
      <c r="G30" s="5"/>
      <c r="H30" s="5"/>
      <c r="I30" s="5"/>
      <c r="J30" s="9"/>
      <c r="K30" s="12">
        <f t="shared" si="0"/>
        <v>0</v>
      </c>
      <c r="L30" s="11"/>
      <c r="M30" s="5"/>
      <c r="N30" s="5"/>
      <c r="O30" s="5">
        <v>80</v>
      </c>
      <c r="P30" s="5"/>
      <c r="Q30" s="9"/>
      <c r="R30" s="12">
        <f t="shared" si="1"/>
        <v>80</v>
      </c>
      <c r="S30" s="11"/>
      <c r="T30" s="9"/>
      <c r="U30" s="12">
        <f t="shared" si="2"/>
        <v>0</v>
      </c>
      <c r="V30" s="22">
        <f t="shared" si="3"/>
        <v>0.08</v>
      </c>
      <c r="W30" s="20">
        <f t="shared" si="4"/>
        <v>22.64</v>
      </c>
    </row>
    <row r="31" spans="1:23" x14ac:dyDescent="0.25">
      <c r="A31" s="5"/>
      <c r="B31" s="37" t="s">
        <v>45</v>
      </c>
      <c r="C31" s="37"/>
      <c r="D31" s="37"/>
      <c r="E31" s="23"/>
      <c r="F31" s="5"/>
      <c r="G31" s="5"/>
      <c r="H31" s="5"/>
      <c r="I31" s="5"/>
      <c r="J31" s="9"/>
      <c r="K31" s="12">
        <f t="shared" si="0"/>
        <v>0</v>
      </c>
      <c r="L31" s="11"/>
      <c r="M31" s="5"/>
      <c r="N31" s="5"/>
      <c r="O31" s="5"/>
      <c r="P31" s="5"/>
      <c r="Q31" s="9"/>
      <c r="R31" s="12">
        <f t="shared" si="1"/>
        <v>0</v>
      </c>
      <c r="S31" s="11"/>
      <c r="T31" s="9"/>
      <c r="U31" s="12">
        <f t="shared" si="2"/>
        <v>0</v>
      </c>
      <c r="V31" s="22">
        <f t="shared" si="3"/>
        <v>0</v>
      </c>
      <c r="W31" s="20">
        <f t="shared" si="4"/>
        <v>0</v>
      </c>
    </row>
    <row r="32" spans="1:23" x14ac:dyDescent="0.25">
      <c r="A32" s="5"/>
      <c r="B32" s="37" t="s">
        <v>11</v>
      </c>
      <c r="C32" s="37"/>
      <c r="D32" s="37"/>
      <c r="E32" s="23">
        <v>242</v>
      </c>
      <c r="F32" s="5"/>
      <c r="G32" s="5"/>
      <c r="H32" s="5"/>
      <c r="I32" s="5"/>
      <c r="J32" s="9"/>
      <c r="K32" s="12">
        <f t="shared" si="0"/>
        <v>0</v>
      </c>
      <c r="L32" s="11"/>
      <c r="M32" s="5"/>
      <c r="N32" s="5"/>
      <c r="O32" s="5"/>
      <c r="P32" s="5"/>
      <c r="Q32" s="9"/>
      <c r="R32" s="12">
        <f t="shared" si="1"/>
        <v>0</v>
      </c>
      <c r="S32" s="11"/>
      <c r="T32" s="9"/>
      <c r="U32" s="12">
        <f t="shared" si="2"/>
        <v>0</v>
      </c>
      <c r="V32" s="22">
        <f t="shared" si="3"/>
        <v>0</v>
      </c>
      <c r="W32" s="20">
        <f t="shared" si="4"/>
        <v>0</v>
      </c>
    </row>
    <row r="33" spans="1:23" x14ac:dyDescent="0.25">
      <c r="A33" s="5"/>
      <c r="B33" s="37" t="s">
        <v>39</v>
      </c>
      <c r="C33" s="37"/>
      <c r="D33" s="37"/>
      <c r="E33" s="23">
        <v>175.88</v>
      </c>
      <c r="F33" s="5"/>
      <c r="G33" s="5"/>
      <c r="H33" s="5"/>
      <c r="I33" s="5"/>
      <c r="J33" s="9"/>
      <c r="K33" s="12">
        <f t="shared" si="0"/>
        <v>0</v>
      </c>
      <c r="L33" s="11"/>
      <c r="M33" s="5"/>
      <c r="N33" s="5"/>
      <c r="O33" s="5"/>
      <c r="P33" s="5"/>
      <c r="Q33" s="9"/>
      <c r="R33" s="12">
        <f t="shared" si="1"/>
        <v>0</v>
      </c>
      <c r="S33" s="11"/>
      <c r="T33" s="9"/>
      <c r="U33" s="12">
        <f t="shared" si="2"/>
        <v>0</v>
      </c>
      <c r="V33" s="22">
        <f t="shared" si="3"/>
        <v>0</v>
      </c>
      <c r="W33" s="20">
        <f t="shared" si="4"/>
        <v>0</v>
      </c>
    </row>
    <row r="34" spans="1:23" x14ac:dyDescent="0.25">
      <c r="A34" s="5"/>
      <c r="B34" s="37" t="s">
        <v>86</v>
      </c>
      <c r="C34" s="37"/>
      <c r="D34" s="37"/>
      <c r="E34" s="23">
        <v>386</v>
      </c>
      <c r="F34" s="5"/>
      <c r="G34" s="5"/>
      <c r="H34" s="5"/>
      <c r="I34" s="5"/>
      <c r="J34" s="9"/>
      <c r="K34" s="12">
        <f t="shared" si="0"/>
        <v>0</v>
      </c>
      <c r="L34" s="11"/>
      <c r="M34" s="5"/>
      <c r="N34" s="5"/>
      <c r="O34" s="5"/>
      <c r="P34" s="5"/>
      <c r="Q34" s="9"/>
      <c r="R34" s="12">
        <f t="shared" ref="R34:R35" si="14">SUM(L34:Q34)</f>
        <v>0</v>
      </c>
      <c r="S34" s="11"/>
      <c r="T34" s="9"/>
      <c r="U34" s="12">
        <f t="shared" ref="U34:U35" si="15">SUM(S34:T34)</f>
        <v>0</v>
      </c>
      <c r="V34" s="22">
        <f t="shared" ref="V34:V77" si="16">(K34+R34+U34)/1000</f>
        <v>0</v>
      </c>
      <c r="W34" s="20">
        <f t="shared" ref="W34:W35" si="17">E34*V34</f>
        <v>0</v>
      </c>
    </row>
    <row r="35" spans="1:23" x14ac:dyDescent="0.25">
      <c r="A35" s="5"/>
      <c r="B35" s="37" t="s">
        <v>12</v>
      </c>
      <c r="C35" s="37"/>
      <c r="D35" s="37"/>
      <c r="E35" s="23">
        <v>176.8</v>
      </c>
      <c r="F35" s="5"/>
      <c r="G35" s="5"/>
      <c r="H35" s="5"/>
      <c r="I35" s="5"/>
      <c r="J35" s="9"/>
      <c r="K35" s="12">
        <f t="shared" si="0"/>
        <v>0</v>
      </c>
      <c r="L35" s="11"/>
      <c r="M35" s="5"/>
      <c r="N35" s="5"/>
      <c r="O35" s="5"/>
      <c r="P35" s="5"/>
      <c r="Q35" s="9"/>
      <c r="R35" s="12">
        <f t="shared" si="14"/>
        <v>0</v>
      </c>
      <c r="S35" s="11"/>
      <c r="T35" s="9"/>
      <c r="U35" s="12">
        <f t="shared" si="15"/>
        <v>0</v>
      </c>
      <c r="V35" s="22">
        <f t="shared" si="16"/>
        <v>0</v>
      </c>
      <c r="W35" s="20">
        <f t="shared" si="17"/>
        <v>0</v>
      </c>
    </row>
    <row r="36" spans="1:23" x14ac:dyDescent="0.25">
      <c r="A36" s="5"/>
      <c r="B36" s="37" t="s">
        <v>13</v>
      </c>
      <c r="C36" s="37"/>
      <c r="D36" s="37"/>
      <c r="E36" s="23"/>
      <c r="F36" s="5"/>
      <c r="G36" s="5"/>
      <c r="H36" s="5"/>
      <c r="I36" s="5"/>
      <c r="J36" s="9"/>
      <c r="K36" s="12">
        <f t="shared" si="0"/>
        <v>0</v>
      </c>
      <c r="L36" s="11"/>
      <c r="M36" s="5"/>
      <c r="N36" s="5"/>
      <c r="O36" s="5"/>
      <c r="P36" s="5"/>
      <c r="Q36" s="9"/>
      <c r="R36" s="12">
        <f t="shared" si="1"/>
        <v>0</v>
      </c>
      <c r="S36" s="11"/>
      <c r="T36" s="9"/>
      <c r="U36" s="12">
        <f t="shared" si="2"/>
        <v>0</v>
      </c>
      <c r="V36" s="22">
        <f t="shared" si="16"/>
        <v>0</v>
      </c>
      <c r="W36" s="20">
        <f t="shared" si="4"/>
        <v>0</v>
      </c>
    </row>
    <row r="37" spans="1:23" x14ac:dyDescent="0.25">
      <c r="A37" s="5"/>
      <c r="B37" s="37" t="s">
        <v>21</v>
      </c>
      <c r="C37" s="37"/>
      <c r="D37" s="37"/>
      <c r="E37" s="23"/>
      <c r="F37" s="5"/>
      <c r="G37" s="5"/>
      <c r="H37" s="5"/>
      <c r="I37" s="5"/>
      <c r="J37" s="9"/>
      <c r="K37" s="12">
        <f t="shared" si="0"/>
        <v>0</v>
      </c>
      <c r="L37" s="11"/>
      <c r="M37" s="5"/>
      <c r="N37" s="5"/>
      <c r="O37" s="5"/>
      <c r="P37" s="5"/>
      <c r="Q37" s="9"/>
      <c r="R37" s="12">
        <f t="shared" si="1"/>
        <v>0</v>
      </c>
      <c r="S37" s="11"/>
      <c r="T37" s="9"/>
      <c r="U37" s="12">
        <f t="shared" si="2"/>
        <v>0</v>
      </c>
      <c r="V37" s="22">
        <f t="shared" si="16"/>
        <v>0</v>
      </c>
      <c r="W37" s="20">
        <f t="shared" si="4"/>
        <v>0</v>
      </c>
    </row>
    <row r="38" spans="1:23" x14ac:dyDescent="0.25">
      <c r="A38" s="5"/>
      <c r="B38" s="37" t="s">
        <v>14</v>
      </c>
      <c r="C38" s="37"/>
      <c r="D38" s="37"/>
      <c r="E38" s="23"/>
      <c r="F38" s="5"/>
      <c r="G38" s="5"/>
      <c r="H38" s="5"/>
      <c r="I38" s="5"/>
      <c r="J38" s="9"/>
      <c r="K38" s="12">
        <f t="shared" si="0"/>
        <v>0</v>
      </c>
      <c r="L38" s="11"/>
      <c r="M38" s="5"/>
      <c r="N38" s="5"/>
      <c r="O38" s="5"/>
      <c r="P38" s="5"/>
      <c r="Q38" s="9"/>
      <c r="R38" s="12">
        <f t="shared" si="1"/>
        <v>0</v>
      </c>
      <c r="S38" s="11"/>
      <c r="T38" s="9"/>
      <c r="U38" s="12">
        <f t="shared" si="2"/>
        <v>0</v>
      </c>
      <c r="V38" s="22">
        <f t="shared" si="16"/>
        <v>0</v>
      </c>
      <c r="W38" s="20">
        <f t="shared" si="4"/>
        <v>0</v>
      </c>
    </row>
    <row r="39" spans="1:23" x14ac:dyDescent="0.25">
      <c r="A39" s="5"/>
      <c r="B39" s="37" t="s">
        <v>41</v>
      </c>
      <c r="C39" s="37"/>
      <c r="D39" s="37"/>
      <c r="E39" s="23">
        <v>272</v>
      </c>
      <c r="F39" s="5"/>
      <c r="G39" s="5"/>
      <c r="H39" s="5"/>
      <c r="I39" s="5"/>
      <c r="J39" s="9"/>
      <c r="K39" s="12">
        <f t="shared" si="0"/>
        <v>0</v>
      </c>
      <c r="L39" s="11"/>
      <c r="M39" s="5"/>
      <c r="N39" s="5"/>
      <c r="O39" s="5"/>
      <c r="P39" s="5"/>
      <c r="Q39" s="9"/>
      <c r="R39" s="12">
        <f t="shared" si="1"/>
        <v>0</v>
      </c>
      <c r="S39" s="11"/>
      <c r="T39" s="9"/>
      <c r="U39" s="12">
        <f t="shared" si="2"/>
        <v>0</v>
      </c>
      <c r="V39" s="22">
        <f t="shared" si="16"/>
        <v>0</v>
      </c>
      <c r="W39" s="20">
        <f t="shared" si="4"/>
        <v>0</v>
      </c>
    </row>
    <row r="40" spans="1:23" x14ac:dyDescent="0.25">
      <c r="A40" s="5"/>
      <c r="B40" s="37" t="s">
        <v>15</v>
      </c>
      <c r="C40" s="37"/>
      <c r="D40" s="37"/>
      <c r="E40" s="23">
        <v>113.79</v>
      </c>
      <c r="F40" s="5"/>
      <c r="G40" s="5"/>
      <c r="H40" s="5"/>
      <c r="I40" s="5"/>
      <c r="J40" s="9"/>
      <c r="K40" s="12">
        <f t="shared" si="0"/>
        <v>0</v>
      </c>
      <c r="L40" s="11">
        <v>4</v>
      </c>
      <c r="M40" s="5">
        <v>3</v>
      </c>
      <c r="N40" s="5"/>
      <c r="O40" s="5"/>
      <c r="P40" s="5"/>
      <c r="Q40" s="9"/>
      <c r="R40" s="12">
        <f t="shared" si="1"/>
        <v>7</v>
      </c>
      <c r="S40" s="11"/>
      <c r="T40" s="9"/>
      <c r="U40" s="12">
        <f t="shared" si="2"/>
        <v>0</v>
      </c>
      <c r="V40" s="22">
        <f t="shared" si="16"/>
        <v>7.0000000000000001E-3</v>
      </c>
      <c r="W40" s="20">
        <f t="shared" si="4"/>
        <v>0.79653000000000007</v>
      </c>
    </row>
    <row r="41" spans="1:23" x14ac:dyDescent="0.25">
      <c r="A41" s="5"/>
      <c r="B41" s="37" t="s">
        <v>16</v>
      </c>
      <c r="C41" s="37"/>
      <c r="D41" s="37"/>
      <c r="E41" s="23">
        <v>467</v>
      </c>
      <c r="F41" s="5">
        <v>3</v>
      </c>
      <c r="G41" s="5"/>
      <c r="H41" s="5"/>
      <c r="I41" s="5"/>
      <c r="J41" s="9"/>
      <c r="K41" s="12">
        <f t="shared" si="0"/>
        <v>3</v>
      </c>
      <c r="L41" s="11"/>
      <c r="M41" s="5"/>
      <c r="N41" s="5">
        <v>3</v>
      </c>
      <c r="O41" s="5">
        <v>2</v>
      </c>
      <c r="P41" s="5"/>
      <c r="Q41" s="9"/>
      <c r="R41" s="12">
        <f t="shared" si="1"/>
        <v>5</v>
      </c>
      <c r="S41" s="11"/>
      <c r="T41" s="9"/>
      <c r="U41" s="12">
        <f t="shared" si="2"/>
        <v>0</v>
      </c>
      <c r="V41" s="22">
        <f t="shared" si="16"/>
        <v>8.0000000000000002E-3</v>
      </c>
      <c r="W41" s="20">
        <f t="shared" si="4"/>
        <v>3.7360000000000002</v>
      </c>
    </row>
    <row r="42" spans="1:23" x14ac:dyDescent="0.25">
      <c r="A42" s="5"/>
      <c r="B42" s="37" t="s">
        <v>17</v>
      </c>
      <c r="C42" s="37"/>
      <c r="D42" s="37"/>
      <c r="E42" s="23">
        <v>54.1</v>
      </c>
      <c r="F42" s="5"/>
      <c r="G42" s="5"/>
      <c r="H42" s="5"/>
      <c r="I42" s="5">
        <v>100</v>
      </c>
      <c r="J42" s="9"/>
      <c r="K42" s="12">
        <f t="shared" si="0"/>
        <v>100</v>
      </c>
      <c r="L42" s="11"/>
      <c r="M42" s="5"/>
      <c r="N42" s="5"/>
      <c r="O42" s="5"/>
      <c r="P42" s="5"/>
      <c r="Q42" s="9"/>
      <c r="R42" s="12">
        <f t="shared" si="1"/>
        <v>0</v>
      </c>
      <c r="S42" s="11"/>
      <c r="T42" s="9"/>
      <c r="U42" s="12">
        <f t="shared" si="2"/>
        <v>0</v>
      </c>
      <c r="V42" s="22">
        <f t="shared" si="16"/>
        <v>0.1</v>
      </c>
      <c r="W42" s="20">
        <f t="shared" si="4"/>
        <v>5.41</v>
      </c>
    </row>
    <row r="43" spans="1:23" x14ac:dyDescent="0.25">
      <c r="A43" s="5"/>
      <c r="B43" s="37" t="s">
        <v>18</v>
      </c>
      <c r="C43" s="37"/>
      <c r="D43" s="37"/>
      <c r="E43" s="23">
        <v>112.2</v>
      </c>
      <c r="F43" s="5"/>
      <c r="G43" s="5"/>
      <c r="H43" s="5"/>
      <c r="I43" s="5"/>
      <c r="J43" s="9"/>
      <c r="K43" s="12">
        <f t="shared" si="0"/>
        <v>0</v>
      </c>
      <c r="L43" s="11"/>
      <c r="M43" s="5"/>
      <c r="N43" s="5"/>
      <c r="O43" s="5"/>
      <c r="P43" s="5"/>
      <c r="Q43" s="9"/>
      <c r="R43" s="12">
        <f t="shared" si="1"/>
        <v>0</v>
      </c>
      <c r="S43" s="11"/>
      <c r="T43" s="9"/>
      <c r="U43" s="12">
        <f t="shared" si="2"/>
        <v>0</v>
      </c>
      <c r="V43" s="22">
        <f t="shared" si="16"/>
        <v>0</v>
      </c>
      <c r="W43" s="20">
        <f t="shared" si="4"/>
        <v>0</v>
      </c>
    </row>
    <row r="44" spans="1:23" x14ac:dyDescent="0.25">
      <c r="A44" s="5"/>
      <c r="B44" s="37" t="s">
        <v>19</v>
      </c>
      <c r="C44" s="37"/>
      <c r="D44" s="37"/>
      <c r="E44" s="23">
        <v>240</v>
      </c>
      <c r="F44" s="5"/>
      <c r="G44" s="5"/>
      <c r="H44" s="5"/>
      <c r="I44" s="5"/>
      <c r="J44" s="9"/>
      <c r="K44" s="12">
        <f t="shared" si="0"/>
        <v>0</v>
      </c>
      <c r="L44" s="11"/>
      <c r="M44" s="5">
        <v>15</v>
      </c>
      <c r="N44" s="5"/>
      <c r="O44" s="5"/>
      <c r="P44" s="5"/>
      <c r="Q44" s="9"/>
      <c r="R44" s="12">
        <f t="shared" si="1"/>
        <v>15</v>
      </c>
      <c r="S44" s="11"/>
      <c r="T44" s="9"/>
      <c r="U44" s="12">
        <f t="shared" si="2"/>
        <v>0</v>
      </c>
      <c r="V44" s="22">
        <f t="shared" si="16"/>
        <v>1.4999999999999999E-2</v>
      </c>
      <c r="W44" s="20">
        <f t="shared" si="4"/>
        <v>3.5999999999999996</v>
      </c>
    </row>
    <row r="45" spans="1:23" x14ac:dyDescent="0.25">
      <c r="A45" s="5"/>
      <c r="B45" s="37" t="s">
        <v>63</v>
      </c>
      <c r="C45" s="37"/>
      <c r="D45" s="37"/>
      <c r="E45" s="23"/>
      <c r="F45" s="5"/>
      <c r="G45" s="5"/>
      <c r="H45" s="5"/>
      <c r="I45" s="5"/>
      <c r="J45" s="9"/>
      <c r="K45" s="12">
        <f t="shared" ref="K45:K47" si="18">SUM(F45:J45)</f>
        <v>0</v>
      </c>
      <c r="L45" s="11"/>
      <c r="M45" s="5"/>
      <c r="N45" s="5"/>
      <c r="O45" s="5"/>
      <c r="P45" s="5"/>
      <c r="Q45" s="9"/>
      <c r="R45" s="12">
        <f t="shared" ref="R45:R47" si="19">SUM(L45:Q45)</f>
        <v>0</v>
      </c>
      <c r="S45" s="11"/>
      <c r="T45" s="9"/>
      <c r="U45" s="12">
        <f t="shared" ref="U45:U47" si="20">SUM(S45:T45)</f>
        <v>0</v>
      </c>
      <c r="V45" s="22">
        <f t="shared" si="16"/>
        <v>0</v>
      </c>
      <c r="W45" s="20">
        <f t="shared" ref="W45:W47" si="21">E45*V45</f>
        <v>0</v>
      </c>
    </row>
    <row r="46" spans="1:23" x14ac:dyDescent="0.25">
      <c r="A46" s="5"/>
      <c r="B46" s="37" t="s">
        <v>91</v>
      </c>
      <c r="C46" s="37"/>
      <c r="D46" s="37"/>
      <c r="E46" s="23"/>
      <c r="F46" s="5"/>
      <c r="G46" s="5"/>
      <c r="H46" s="5"/>
      <c r="I46" s="5"/>
      <c r="J46" s="9"/>
      <c r="K46" s="12">
        <f t="shared" si="18"/>
        <v>0</v>
      </c>
      <c r="L46" s="11"/>
      <c r="M46" s="5"/>
      <c r="N46" s="5"/>
      <c r="O46" s="5"/>
      <c r="P46" s="5"/>
      <c r="Q46" s="9"/>
      <c r="R46" s="12">
        <f t="shared" si="19"/>
        <v>0</v>
      </c>
      <c r="S46" s="11"/>
      <c r="T46" s="9"/>
      <c r="U46" s="12">
        <f t="shared" ref="U46" si="22">SUM(S46:T46)</f>
        <v>0</v>
      </c>
      <c r="V46" s="22">
        <f t="shared" si="16"/>
        <v>0</v>
      </c>
      <c r="W46" s="20">
        <f t="shared" ref="W46" si="23">E46*V46</f>
        <v>0</v>
      </c>
    </row>
    <row r="47" spans="1:23" x14ac:dyDescent="0.25">
      <c r="A47" s="5"/>
      <c r="B47" s="37" t="s">
        <v>20</v>
      </c>
      <c r="C47" s="37"/>
      <c r="D47" s="37"/>
      <c r="E47" s="23">
        <v>277</v>
      </c>
      <c r="F47" s="5"/>
      <c r="G47" s="5"/>
      <c r="H47" s="5"/>
      <c r="I47" s="5"/>
      <c r="J47" s="9"/>
      <c r="K47" s="12">
        <f t="shared" si="18"/>
        <v>0</v>
      </c>
      <c r="L47" s="11"/>
      <c r="M47" s="5"/>
      <c r="N47" s="5"/>
      <c r="O47" s="5"/>
      <c r="P47" s="5"/>
      <c r="Q47" s="9"/>
      <c r="R47" s="12">
        <f t="shared" si="19"/>
        <v>0</v>
      </c>
      <c r="S47" s="11"/>
      <c r="T47" s="9"/>
      <c r="U47" s="12">
        <f t="shared" si="20"/>
        <v>0</v>
      </c>
      <c r="V47" s="22">
        <f t="shared" si="16"/>
        <v>0</v>
      </c>
      <c r="W47" s="20">
        <f t="shared" si="21"/>
        <v>0</v>
      </c>
    </row>
    <row r="48" spans="1:23" x14ac:dyDescent="0.25">
      <c r="A48" s="5"/>
      <c r="B48" s="37" t="s">
        <v>33</v>
      </c>
      <c r="C48" s="37"/>
      <c r="D48" s="37"/>
      <c r="E48" s="23">
        <v>500</v>
      </c>
      <c r="F48" s="5">
        <v>22</v>
      </c>
      <c r="G48" s="5"/>
      <c r="H48" s="5"/>
      <c r="I48" s="5"/>
      <c r="J48" s="9"/>
      <c r="K48" s="12">
        <f t="shared" si="0"/>
        <v>22</v>
      </c>
      <c r="L48" s="11"/>
      <c r="M48" s="5"/>
      <c r="N48" s="5"/>
      <c r="O48" s="5"/>
      <c r="P48" s="5"/>
      <c r="Q48" s="9"/>
      <c r="R48" s="12">
        <f t="shared" si="1"/>
        <v>0</v>
      </c>
      <c r="S48" s="11"/>
      <c r="T48" s="9"/>
      <c r="U48" s="12">
        <f t="shared" si="2"/>
        <v>0</v>
      </c>
      <c r="V48" s="22">
        <f t="shared" si="16"/>
        <v>2.1999999999999999E-2</v>
      </c>
      <c r="W48" s="20">
        <f t="shared" si="4"/>
        <v>11</v>
      </c>
    </row>
    <row r="49" spans="1:23" x14ac:dyDescent="0.25">
      <c r="A49" s="5"/>
      <c r="B49" s="37" t="s">
        <v>22</v>
      </c>
      <c r="C49" s="37"/>
      <c r="D49" s="37"/>
      <c r="E49" s="23">
        <v>41</v>
      </c>
      <c r="F49" s="5"/>
      <c r="G49" s="5"/>
      <c r="H49" s="5"/>
      <c r="I49" s="5"/>
      <c r="J49" s="9"/>
      <c r="K49" s="12">
        <f t="shared" si="0"/>
        <v>0</v>
      </c>
      <c r="L49" s="11"/>
      <c r="M49" s="5"/>
      <c r="N49" s="5"/>
      <c r="O49" s="5"/>
      <c r="P49" s="5">
        <v>200</v>
      </c>
      <c r="Q49" s="9"/>
      <c r="R49" s="12">
        <f t="shared" si="1"/>
        <v>200</v>
      </c>
      <c r="S49" s="11"/>
      <c r="T49" s="9"/>
      <c r="U49" s="12">
        <f t="shared" si="2"/>
        <v>0</v>
      </c>
      <c r="V49" s="22">
        <f t="shared" si="16"/>
        <v>0.2</v>
      </c>
      <c r="W49" s="20">
        <f t="shared" si="4"/>
        <v>8.2000000000000011</v>
      </c>
    </row>
    <row r="50" spans="1:23" x14ac:dyDescent="0.25">
      <c r="A50" s="5"/>
      <c r="B50" s="37" t="s">
        <v>43</v>
      </c>
      <c r="C50" s="37"/>
      <c r="D50" s="37"/>
      <c r="E50" s="23">
        <v>151</v>
      </c>
      <c r="F50" s="5"/>
      <c r="G50" s="5"/>
      <c r="H50" s="5"/>
      <c r="I50" s="5"/>
      <c r="J50" s="9"/>
      <c r="K50" s="12">
        <f t="shared" si="0"/>
        <v>0</v>
      </c>
      <c r="L50" s="11"/>
      <c r="M50" s="5"/>
      <c r="N50" s="5"/>
      <c r="O50" s="5"/>
      <c r="P50" s="5"/>
      <c r="Q50" s="9"/>
      <c r="R50" s="12">
        <f t="shared" si="1"/>
        <v>0</v>
      </c>
      <c r="S50" s="11"/>
      <c r="T50" s="9"/>
      <c r="U50" s="12">
        <f t="shared" si="2"/>
        <v>0</v>
      </c>
      <c r="V50" s="22">
        <f t="shared" si="16"/>
        <v>0</v>
      </c>
      <c r="W50" s="20">
        <f t="shared" si="4"/>
        <v>0</v>
      </c>
    </row>
    <row r="51" spans="1:23" x14ac:dyDescent="0.25">
      <c r="A51" s="5"/>
      <c r="B51" s="37" t="s">
        <v>69</v>
      </c>
      <c r="C51" s="37"/>
      <c r="D51" s="37"/>
      <c r="E51" s="23"/>
      <c r="F51" s="5"/>
      <c r="G51" s="5"/>
      <c r="H51" s="5"/>
      <c r="I51" s="5"/>
      <c r="J51" s="9"/>
      <c r="K51" s="12">
        <f t="shared" ref="K51:K52" si="24">SUM(F51:J51)</f>
        <v>0</v>
      </c>
      <c r="L51" s="11"/>
      <c r="M51" s="5"/>
      <c r="N51" s="5"/>
      <c r="O51" s="5"/>
      <c r="P51" s="5"/>
      <c r="Q51" s="9"/>
      <c r="R51" s="12">
        <f t="shared" ref="R51:R52" si="25">SUM(L51:Q51)</f>
        <v>0</v>
      </c>
      <c r="S51" s="11"/>
      <c r="T51" s="9"/>
      <c r="U51" s="12">
        <f t="shared" ref="U51:U52" si="26">SUM(S51:T51)</f>
        <v>0</v>
      </c>
      <c r="V51" s="22">
        <f t="shared" si="16"/>
        <v>0</v>
      </c>
      <c r="W51" s="20">
        <f t="shared" ref="W51:W52" si="27">E51*V51</f>
        <v>0</v>
      </c>
    </row>
    <row r="52" spans="1:23" x14ac:dyDescent="0.25">
      <c r="A52" s="5"/>
      <c r="B52" s="37" t="s">
        <v>70</v>
      </c>
      <c r="C52" s="37"/>
      <c r="D52" s="37"/>
      <c r="E52" s="23"/>
      <c r="F52" s="5"/>
      <c r="G52" s="5"/>
      <c r="H52" s="5"/>
      <c r="I52" s="5"/>
      <c r="J52" s="9"/>
      <c r="K52" s="12">
        <f t="shared" si="24"/>
        <v>0</v>
      </c>
      <c r="L52" s="11"/>
      <c r="M52" s="5"/>
      <c r="N52" s="5"/>
      <c r="O52" s="5"/>
      <c r="P52" s="5"/>
      <c r="Q52" s="9"/>
      <c r="R52" s="12">
        <f t="shared" si="25"/>
        <v>0</v>
      </c>
      <c r="S52" s="11"/>
      <c r="T52" s="9"/>
      <c r="U52" s="12">
        <f t="shared" si="26"/>
        <v>0</v>
      </c>
      <c r="V52" s="22">
        <f t="shared" si="16"/>
        <v>0</v>
      </c>
      <c r="W52" s="20">
        <f t="shared" si="27"/>
        <v>0</v>
      </c>
    </row>
    <row r="53" spans="1:23" x14ac:dyDescent="0.25">
      <c r="A53" s="5"/>
      <c r="B53" s="37" t="s">
        <v>23</v>
      </c>
      <c r="C53" s="37"/>
      <c r="D53" s="37"/>
      <c r="E53" s="23">
        <v>180</v>
      </c>
      <c r="F53" s="5"/>
      <c r="G53" s="5"/>
      <c r="H53" s="5">
        <v>100</v>
      </c>
      <c r="I53" s="5"/>
      <c r="J53" s="9"/>
      <c r="K53" s="12">
        <f t="shared" si="0"/>
        <v>100</v>
      </c>
      <c r="L53" s="11"/>
      <c r="M53" s="5"/>
      <c r="N53" s="5"/>
      <c r="O53" s="5"/>
      <c r="P53" s="5"/>
      <c r="Q53" s="9"/>
      <c r="R53" s="12">
        <f t="shared" si="1"/>
        <v>0</v>
      </c>
      <c r="S53" s="11"/>
      <c r="T53" s="9"/>
      <c r="U53" s="12">
        <f t="shared" si="2"/>
        <v>0</v>
      </c>
      <c r="V53" s="22">
        <f t="shared" si="16"/>
        <v>0.1</v>
      </c>
      <c r="W53" s="20">
        <f t="shared" si="4"/>
        <v>18</v>
      </c>
    </row>
    <row r="54" spans="1:23" x14ac:dyDescent="0.25">
      <c r="A54" s="5"/>
      <c r="B54" s="37" t="s">
        <v>88</v>
      </c>
      <c r="C54" s="37"/>
      <c r="D54" s="37"/>
      <c r="E54" s="23">
        <v>170</v>
      </c>
      <c r="F54" s="5"/>
      <c r="G54" s="5"/>
      <c r="H54" s="5"/>
      <c r="I54" s="5"/>
      <c r="J54" s="9"/>
      <c r="K54" s="12">
        <f t="shared" si="0"/>
        <v>0</v>
      </c>
      <c r="L54" s="11"/>
      <c r="M54" s="5"/>
      <c r="N54" s="5"/>
      <c r="O54" s="5"/>
      <c r="P54" s="5"/>
      <c r="Q54" s="9"/>
      <c r="R54" s="12">
        <f t="shared" si="1"/>
        <v>0</v>
      </c>
      <c r="S54" s="11"/>
      <c r="T54" s="9"/>
      <c r="U54" s="12">
        <f t="shared" ref="U54" si="28">SUM(S54:T54)</f>
        <v>0</v>
      </c>
      <c r="V54" s="22">
        <f t="shared" si="16"/>
        <v>0</v>
      </c>
      <c r="W54" s="20">
        <f t="shared" ref="W54" si="29">E54*V54</f>
        <v>0</v>
      </c>
    </row>
    <row r="55" spans="1:23" x14ac:dyDescent="0.25">
      <c r="A55" s="5"/>
      <c r="B55" s="37" t="s">
        <v>29</v>
      </c>
      <c r="C55" s="37"/>
      <c r="D55" s="37"/>
      <c r="E55" s="23">
        <v>80</v>
      </c>
      <c r="F55" s="5"/>
      <c r="G55" s="5"/>
      <c r="H55" s="5"/>
      <c r="I55" s="5"/>
      <c r="J55" s="9"/>
      <c r="K55" s="12">
        <f t="shared" si="0"/>
        <v>0</v>
      </c>
      <c r="L55" s="11"/>
      <c r="M55" s="5"/>
      <c r="N55" s="5"/>
      <c r="O55" s="5"/>
      <c r="P55" s="5"/>
      <c r="Q55" s="9"/>
      <c r="R55" s="12">
        <f t="shared" si="1"/>
        <v>0</v>
      </c>
      <c r="S55" s="11"/>
      <c r="T55" s="9"/>
      <c r="U55" s="12">
        <f t="shared" si="2"/>
        <v>0</v>
      </c>
      <c r="V55" s="22">
        <f t="shared" si="16"/>
        <v>0</v>
      </c>
      <c r="W55" s="20">
        <f t="shared" si="4"/>
        <v>0</v>
      </c>
    </row>
    <row r="56" spans="1:23" x14ac:dyDescent="0.25">
      <c r="A56" s="5"/>
      <c r="B56" s="37" t="s">
        <v>47</v>
      </c>
      <c r="C56" s="37"/>
      <c r="D56" s="37"/>
      <c r="E56" s="23">
        <v>200</v>
      </c>
      <c r="F56" s="5"/>
      <c r="G56" s="5"/>
      <c r="H56" s="5"/>
      <c r="I56" s="5"/>
      <c r="J56" s="9"/>
      <c r="K56" s="12">
        <f t="shared" si="0"/>
        <v>0</v>
      </c>
      <c r="L56" s="11"/>
      <c r="M56" s="5"/>
      <c r="N56" s="5"/>
      <c r="O56" s="5"/>
      <c r="P56" s="5"/>
      <c r="Q56" s="9"/>
      <c r="R56" s="12">
        <f t="shared" si="1"/>
        <v>0</v>
      </c>
      <c r="S56" s="11"/>
      <c r="T56" s="9"/>
      <c r="U56" s="12">
        <f t="shared" si="2"/>
        <v>0</v>
      </c>
      <c r="V56" s="22">
        <f t="shared" si="16"/>
        <v>0</v>
      </c>
      <c r="W56" s="20">
        <f t="shared" si="4"/>
        <v>0</v>
      </c>
    </row>
    <row r="57" spans="1:23" x14ac:dyDescent="0.25">
      <c r="A57" s="5"/>
      <c r="B57" s="37" t="s">
        <v>46</v>
      </c>
      <c r="C57" s="37"/>
      <c r="D57" s="37"/>
      <c r="E57" s="23">
        <v>200</v>
      </c>
      <c r="F57" s="5"/>
      <c r="G57" s="5"/>
      <c r="H57" s="5"/>
      <c r="I57" s="5"/>
      <c r="J57" s="9"/>
      <c r="K57" s="12">
        <f t="shared" si="0"/>
        <v>0</v>
      </c>
      <c r="L57" s="11"/>
      <c r="M57" s="5"/>
      <c r="N57" s="5"/>
      <c r="O57" s="5"/>
      <c r="P57" s="5"/>
      <c r="Q57" s="9"/>
      <c r="R57" s="12">
        <f t="shared" si="1"/>
        <v>0</v>
      </c>
      <c r="S57" s="11"/>
      <c r="T57" s="9"/>
      <c r="U57" s="12">
        <f t="shared" si="2"/>
        <v>0</v>
      </c>
      <c r="V57" s="22">
        <f t="shared" si="16"/>
        <v>0</v>
      </c>
      <c r="W57" s="20">
        <f t="shared" si="4"/>
        <v>0</v>
      </c>
    </row>
    <row r="58" spans="1:23" x14ac:dyDescent="0.25">
      <c r="A58" s="5"/>
      <c r="B58" s="37" t="s">
        <v>87</v>
      </c>
      <c r="C58" s="37"/>
      <c r="D58" s="37"/>
      <c r="E58" s="23"/>
      <c r="F58" s="5"/>
      <c r="G58" s="5"/>
      <c r="H58" s="5"/>
      <c r="I58" s="5"/>
      <c r="J58" s="9"/>
      <c r="K58" s="12">
        <f t="shared" ref="K58" si="30">SUM(F58:J58)</f>
        <v>0</v>
      </c>
      <c r="L58" s="11"/>
      <c r="M58" s="5"/>
      <c r="N58" s="5"/>
      <c r="O58" s="5"/>
      <c r="P58" s="5"/>
      <c r="Q58" s="9"/>
      <c r="R58" s="12">
        <f t="shared" ref="R58" si="31">SUM(L58:Q58)</f>
        <v>0</v>
      </c>
      <c r="S58" s="11"/>
      <c r="T58" s="9"/>
      <c r="U58" s="12">
        <f t="shared" ref="U58" si="32">SUM(S58:T58)</f>
        <v>0</v>
      </c>
      <c r="V58" s="22">
        <f t="shared" si="16"/>
        <v>0</v>
      </c>
      <c r="W58" s="20">
        <f t="shared" ref="W58" si="33">E58*V58</f>
        <v>0</v>
      </c>
    </row>
    <row r="59" spans="1:23" x14ac:dyDescent="0.25">
      <c r="A59" s="5"/>
      <c r="B59" s="37" t="s">
        <v>24</v>
      </c>
      <c r="C59" s="37"/>
      <c r="D59" s="37"/>
      <c r="E59" s="23">
        <v>40</v>
      </c>
      <c r="F59" s="5"/>
      <c r="G59" s="5"/>
      <c r="H59" s="5"/>
      <c r="I59" s="5"/>
      <c r="J59" s="9"/>
      <c r="K59" s="12">
        <f t="shared" si="0"/>
        <v>0</v>
      </c>
      <c r="L59" s="11">
        <v>17.34</v>
      </c>
      <c r="M59" s="5"/>
      <c r="N59" s="5"/>
      <c r="O59" s="5"/>
      <c r="P59" s="5"/>
      <c r="Q59" s="9"/>
      <c r="R59" s="12">
        <f t="shared" si="1"/>
        <v>17.34</v>
      </c>
      <c r="S59" s="11"/>
      <c r="T59" s="9"/>
      <c r="U59" s="12">
        <f t="shared" si="2"/>
        <v>0</v>
      </c>
      <c r="V59" s="22">
        <f t="shared" si="16"/>
        <v>1.7340000000000001E-2</v>
      </c>
      <c r="W59" s="20">
        <f t="shared" si="4"/>
        <v>0.69359999999999999</v>
      </c>
    </row>
    <row r="60" spans="1:23" x14ac:dyDescent="0.25">
      <c r="A60" s="5"/>
      <c r="B60" s="37" t="s">
        <v>25</v>
      </c>
      <c r="C60" s="37"/>
      <c r="D60" s="37"/>
      <c r="E60" s="23">
        <v>32</v>
      </c>
      <c r="F60" s="5"/>
      <c r="G60" s="5"/>
      <c r="H60" s="5"/>
      <c r="I60" s="5"/>
      <c r="J60" s="9"/>
      <c r="K60" s="12">
        <f t="shared" si="0"/>
        <v>0</v>
      </c>
      <c r="L60" s="11"/>
      <c r="M60" s="5">
        <v>70</v>
      </c>
      <c r="N60" s="5">
        <v>214.95</v>
      </c>
      <c r="O60" s="5"/>
      <c r="P60" s="5"/>
      <c r="Q60" s="9"/>
      <c r="R60" s="12">
        <f t="shared" si="1"/>
        <v>284.95</v>
      </c>
      <c r="S60" s="11"/>
      <c r="T60" s="9"/>
      <c r="U60" s="12">
        <f t="shared" si="2"/>
        <v>0</v>
      </c>
      <c r="V60" s="22">
        <f t="shared" si="16"/>
        <v>0.28494999999999998</v>
      </c>
      <c r="W60" s="20">
        <f t="shared" si="4"/>
        <v>9.1183999999999994</v>
      </c>
    </row>
    <row r="61" spans="1:23" x14ac:dyDescent="0.25">
      <c r="A61" s="5"/>
      <c r="B61" s="37" t="s">
        <v>26</v>
      </c>
      <c r="C61" s="37"/>
      <c r="D61" s="37"/>
      <c r="E61" s="23">
        <v>40</v>
      </c>
      <c r="F61" s="5"/>
      <c r="G61" s="5"/>
      <c r="H61" s="5"/>
      <c r="I61" s="5"/>
      <c r="J61" s="9"/>
      <c r="K61" s="12">
        <f t="shared" si="0"/>
        <v>0</v>
      </c>
      <c r="L61" s="11">
        <v>11.46</v>
      </c>
      <c r="M61" s="5"/>
      <c r="N61" s="5"/>
      <c r="O61" s="5"/>
      <c r="P61" s="5"/>
      <c r="Q61" s="9"/>
      <c r="R61" s="12">
        <f t="shared" si="1"/>
        <v>11.46</v>
      </c>
      <c r="S61" s="11"/>
      <c r="T61" s="9"/>
      <c r="U61" s="12">
        <f t="shared" si="2"/>
        <v>0</v>
      </c>
      <c r="V61" s="22">
        <f t="shared" si="16"/>
        <v>1.1460000000000001E-2</v>
      </c>
      <c r="W61" s="20">
        <f t="shared" si="4"/>
        <v>0.45840000000000003</v>
      </c>
    </row>
    <row r="62" spans="1:23" x14ac:dyDescent="0.25">
      <c r="A62" s="5"/>
      <c r="B62" s="37" t="s">
        <v>27</v>
      </c>
      <c r="C62" s="37"/>
      <c r="D62" s="37"/>
      <c r="E62" s="23">
        <v>65</v>
      </c>
      <c r="F62" s="5"/>
      <c r="G62" s="5"/>
      <c r="H62" s="5"/>
      <c r="I62" s="5"/>
      <c r="J62" s="9"/>
      <c r="K62" s="12">
        <f t="shared" si="0"/>
        <v>0</v>
      </c>
      <c r="L62" s="11">
        <v>7.56</v>
      </c>
      <c r="M62" s="5">
        <v>10</v>
      </c>
      <c r="N62" s="5">
        <v>3.75</v>
      </c>
      <c r="O62" s="5">
        <v>1.5</v>
      </c>
      <c r="P62" s="5"/>
      <c r="Q62" s="9"/>
      <c r="R62" s="12">
        <f t="shared" si="1"/>
        <v>22.81</v>
      </c>
      <c r="S62" s="11"/>
      <c r="T62" s="9"/>
      <c r="U62" s="12">
        <f t="shared" si="2"/>
        <v>0</v>
      </c>
      <c r="V62" s="22">
        <f t="shared" si="16"/>
        <v>2.281E-2</v>
      </c>
      <c r="W62" s="20">
        <f t="shared" si="4"/>
        <v>1.48265</v>
      </c>
    </row>
    <row r="63" spans="1:23" x14ac:dyDescent="0.25">
      <c r="A63" s="5"/>
      <c r="B63" s="37" t="s">
        <v>28</v>
      </c>
      <c r="C63" s="37"/>
      <c r="D63" s="37"/>
      <c r="E63" s="23">
        <v>35</v>
      </c>
      <c r="F63" s="5"/>
      <c r="G63" s="5"/>
      <c r="H63" s="5"/>
      <c r="I63" s="5"/>
      <c r="J63" s="9"/>
      <c r="K63" s="12">
        <f t="shared" si="0"/>
        <v>0</v>
      </c>
      <c r="L63" s="11">
        <v>10.74</v>
      </c>
      <c r="M63" s="5">
        <v>9.6</v>
      </c>
      <c r="N63" s="5">
        <v>7.2</v>
      </c>
      <c r="O63" s="5">
        <v>1.5</v>
      </c>
      <c r="P63" s="5"/>
      <c r="Q63" s="9"/>
      <c r="R63" s="12">
        <f t="shared" si="1"/>
        <v>29.04</v>
      </c>
      <c r="S63" s="11"/>
      <c r="T63" s="9"/>
      <c r="U63" s="12">
        <f t="shared" si="2"/>
        <v>0</v>
      </c>
      <c r="V63" s="22">
        <f t="shared" si="16"/>
        <v>2.904E-2</v>
      </c>
      <c r="W63" s="20">
        <f t="shared" si="4"/>
        <v>1.0164</v>
      </c>
    </row>
    <row r="64" spans="1:23" x14ac:dyDescent="0.25">
      <c r="A64" s="5"/>
      <c r="B64" s="37" t="s">
        <v>31</v>
      </c>
      <c r="C64" s="37"/>
      <c r="D64" s="37"/>
      <c r="E64" s="23">
        <v>170</v>
      </c>
      <c r="F64" s="5"/>
      <c r="G64" s="5"/>
      <c r="H64" s="5"/>
      <c r="I64" s="5"/>
      <c r="J64" s="9"/>
      <c r="K64" s="12">
        <f t="shared" si="0"/>
        <v>0</v>
      </c>
      <c r="L64" s="11"/>
      <c r="M64" s="5"/>
      <c r="N64" s="5"/>
      <c r="O64" s="5"/>
      <c r="P64" s="5"/>
      <c r="Q64" s="9"/>
      <c r="R64" s="12">
        <f t="shared" si="1"/>
        <v>0</v>
      </c>
      <c r="S64" s="11"/>
      <c r="T64" s="9"/>
      <c r="U64" s="12">
        <f t="shared" si="2"/>
        <v>0</v>
      </c>
      <c r="V64" s="22">
        <f t="shared" si="16"/>
        <v>0</v>
      </c>
      <c r="W64" s="20">
        <f t="shared" si="4"/>
        <v>0</v>
      </c>
    </row>
    <row r="65" spans="1:23" x14ac:dyDescent="0.25">
      <c r="A65" s="5"/>
      <c r="B65" s="37" t="s">
        <v>32</v>
      </c>
      <c r="C65" s="37"/>
      <c r="D65" s="37"/>
      <c r="E65" s="23">
        <v>180</v>
      </c>
      <c r="F65" s="5"/>
      <c r="G65" s="5"/>
      <c r="H65" s="5"/>
      <c r="I65" s="5"/>
      <c r="J65" s="9"/>
      <c r="K65" s="12">
        <f t="shared" si="0"/>
        <v>0</v>
      </c>
      <c r="L65" s="11"/>
      <c r="M65" s="5"/>
      <c r="N65" s="5"/>
      <c r="O65" s="5"/>
      <c r="P65" s="5"/>
      <c r="Q65" s="9"/>
      <c r="R65" s="12">
        <f t="shared" si="1"/>
        <v>0</v>
      </c>
      <c r="S65" s="11"/>
      <c r="T65" s="9"/>
      <c r="U65" s="12">
        <f t="shared" si="2"/>
        <v>0</v>
      </c>
      <c r="V65" s="22">
        <f t="shared" si="16"/>
        <v>0</v>
      </c>
      <c r="W65" s="20">
        <f t="shared" si="4"/>
        <v>0</v>
      </c>
    </row>
    <row r="66" spans="1:23" x14ac:dyDescent="0.25">
      <c r="A66" s="5"/>
      <c r="B66" s="37" t="s">
        <v>85</v>
      </c>
      <c r="C66" s="37"/>
      <c r="D66" s="37"/>
      <c r="E66" s="23">
        <v>210</v>
      </c>
      <c r="F66" s="5"/>
      <c r="G66" s="5"/>
      <c r="H66" s="5"/>
      <c r="I66" s="5"/>
      <c r="J66" s="9"/>
      <c r="K66" s="12">
        <f t="shared" ref="K66:K69" si="34">SUM(F66:J66)</f>
        <v>0</v>
      </c>
      <c r="L66" s="11"/>
      <c r="M66" s="5"/>
      <c r="N66" s="5"/>
      <c r="O66" s="5"/>
      <c r="P66" s="5"/>
      <c r="Q66" s="9"/>
      <c r="R66" s="12">
        <f t="shared" ref="R66:R69" si="35">SUM(L66:Q66)</f>
        <v>0</v>
      </c>
      <c r="S66" s="11"/>
      <c r="T66" s="9"/>
      <c r="U66" s="12">
        <f t="shared" ref="U66:U68" si="36">SUM(S66:T66)</f>
        <v>0</v>
      </c>
      <c r="V66" s="22">
        <f t="shared" si="16"/>
        <v>0</v>
      </c>
      <c r="W66" s="20">
        <f t="shared" ref="W66:W68" si="37">E66*V66</f>
        <v>0</v>
      </c>
    </row>
    <row r="67" spans="1:23" x14ac:dyDescent="0.25">
      <c r="A67" s="5"/>
      <c r="B67" s="37" t="s">
        <v>84</v>
      </c>
      <c r="C67" s="37"/>
      <c r="D67" s="37"/>
      <c r="E67" s="23">
        <v>121.41</v>
      </c>
      <c r="F67" s="5"/>
      <c r="G67" s="5"/>
      <c r="H67" s="5"/>
      <c r="I67" s="5"/>
      <c r="J67" s="9"/>
      <c r="K67" s="12">
        <f t="shared" si="34"/>
        <v>0</v>
      </c>
      <c r="L67" s="11"/>
      <c r="M67" s="5"/>
      <c r="N67" s="5"/>
      <c r="O67" s="5"/>
      <c r="P67" s="5"/>
      <c r="Q67" s="9"/>
      <c r="R67" s="12">
        <f t="shared" si="35"/>
        <v>0</v>
      </c>
      <c r="S67" s="11"/>
      <c r="T67" s="9"/>
      <c r="U67" s="12">
        <f t="shared" si="36"/>
        <v>0</v>
      </c>
      <c r="V67" s="22">
        <f t="shared" si="16"/>
        <v>0</v>
      </c>
      <c r="W67" s="20">
        <f t="shared" si="37"/>
        <v>0</v>
      </c>
    </row>
    <row r="68" spans="1:23" x14ac:dyDescent="0.25">
      <c r="A68" s="5"/>
      <c r="B68" s="37" t="s">
        <v>83</v>
      </c>
      <c r="C68" s="37"/>
      <c r="D68" s="37"/>
      <c r="E68" s="23"/>
      <c r="F68" s="5"/>
      <c r="G68" s="5"/>
      <c r="H68" s="5"/>
      <c r="I68" s="5"/>
      <c r="J68" s="9"/>
      <c r="K68" s="12">
        <f t="shared" si="34"/>
        <v>0</v>
      </c>
      <c r="L68" s="11"/>
      <c r="M68" s="5"/>
      <c r="N68" s="5"/>
      <c r="O68" s="5"/>
      <c r="P68" s="5"/>
      <c r="Q68" s="9"/>
      <c r="R68" s="12">
        <f t="shared" si="35"/>
        <v>0</v>
      </c>
      <c r="S68" s="11"/>
      <c r="T68" s="9"/>
      <c r="U68" s="12">
        <f t="shared" si="36"/>
        <v>0</v>
      </c>
      <c r="V68" s="22">
        <f t="shared" si="16"/>
        <v>0</v>
      </c>
      <c r="W68" s="20">
        <f t="shared" si="37"/>
        <v>0</v>
      </c>
    </row>
    <row r="69" spans="1:23" x14ac:dyDescent="0.25">
      <c r="A69" s="5"/>
      <c r="B69" s="37" t="s">
        <v>89</v>
      </c>
      <c r="C69" s="37"/>
      <c r="D69" s="37"/>
      <c r="E69" s="23">
        <v>110.31</v>
      </c>
      <c r="F69" s="5"/>
      <c r="G69" s="5"/>
      <c r="H69" s="5"/>
      <c r="I69" s="5"/>
      <c r="J69" s="9"/>
      <c r="K69" s="12">
        <f t="shared" si="34"/>
        <v>0</v>
      </c>
      <c r="L69" s="11">
        <v>11.28</v>
      </c>
      <c r="M69" s="5"/>
      <c r="N69" s="5"/>
      <c r="O69" s="5"/>
      <c r="P69" s="5"/>
      <c r="Q69" s="9"/>
      <c r="R69" s="12">
        <f t="shared" si="35"/>
        <v>11.28</v>
      </c>
      <c r="S69" s="11"/>
      <c r="T69" s="9"/>
      <c r="U69" s="12">
        <f t="shared" ref="U69" si="38">SUM(S69:T69)</f>
        <v>0</v>
      </c>
      <c r="V69" s="22">
        <f t="shared" si="16"/>
        <v>1.128E-2</v>
      </c>
      <c r="W69" s="20">
        <f t="shared" ref="W69" si="39">E69*V69</f>
        <v>1.2442968000000001</v>
      </c>
    </row>
    <row r="70" spans="1:23" x14ac:dyDescent="0.25">
      <c r="A70" s="5"/>
      <c r="B70" s="37" t="s">
        <v>30</v>
      </c>
      <c r="C70" s="37"/>
      <c r="D70" s="37"/>
      <c r="E70" s="23">
        <v>152.69999999999999</v>
      </c>
      <c r="F70" s="5"/>
      <c r="G70" s="5"/>
      <c r="H70" s="5"/>
      <c r="I70" s="5"/>
      <c r="J70" s="9"/>
      <c r="K70" s="12">
        <f t="shared" si="0"/>
        <v>0</v>
      </c>
      <c r="L70" s="11"/>
      <c r="M70" s="5">
        <v>1.2</v>
      </c>
      <c r="N70" s="5">
        <v>9</v>
      </c>
      <c r="O70" s="5">
        <v>3</v>
      </c>
      <c r="P70" s="5"/>
      <c r="Q70" s="9"/>
      <c r="R70" s="12">
        <f t="shared" si="1"/>
        <v>13.2</v>
      </c>
      <c r="S70" s="11"/>
      <c r="T70" s="9"/>
      <c r="U70" s="12">
        <f t="shared" si="2"/>
        <v>0</v>
      </c>
      <c r="V70" s="22">
        <f t="shared" si="16"/>
        <v>1.32E-2</v>
      </c>
      <c r="W70" s="20">
        <f t="shared" si="4"/>
        <v>2.0156399999999999</v>
      </c>
    </row>
    <row r="71" spans="1:23" x14ac:dyDescent="0.25">
      <c r="A71" s="5"/>
      <c r="B71" s="37" t="s">
        <v>34</v>
      </c>
      <c r="C71" s="37"/>
      <c r="D71" s="37"/>
      <c r="E71" s="23">
        <v>295</v>
      </c>
      <c r="F71" s="5"/>
      <c r="G71" s="5"/>
      <c r="H71" s="5"/>
      <c r="I71" s="5"/>
      <c r="J71" s="9"/>
      <c r="K71" s="12">
        <f t="shared" si="0"/>
        <v>0</v>
      </c>
      <c r="L71" s="11"/>
      <c r="M71" s="5"/>
      <c r="N71" s="5"/>
      <c r="O71" s="5"/>
      <c r="P71" s="5"/>
      <c r="Q71" s="9"/>
      <c r="R71" s="12">
        <f t="shared" si="1"/>
        <v>0</v>
      </c>
      <c r="S71" s="11"/>
      <c r="T71" s="9"/>
      <c r="U71" s="12">
        <f t="shared" si="2"/>
        <v>0</v>
      </c>
      <c r="V71" s="22">
        <f t="shared" si="16"/>
        <v>0</v>
      </c>
      <c r="W71" s="20">
        <f t="shared" si="4"/>
        <v>0</v>
      </c>
    </row>
    <row r="72" spans="1:23" x14ac:dyDescent="0.25">
      <c r="A72" s="5"/>
      <c r="B72" s="37" t="s">
        <v>82</v>
      </c>
      <c r="C72" s="37"/>
      <c r="D72" s="37"/>
      <c r="E72" s="23">
        <v>485</v>
      </c>
      <c r="F72" s="5"/>
      <c r="G72" s="5"/>
      <c r="H72" s="5"/>
      <c r="I72" s="5">
        <v>4</v>
      </c>
      <c r="J72" s="9"/>
      <c r="K72" s="12">
        <f t="shared" si="0"/>
        <v>4</v>
      </c>
      <c r="L72" s="11"/>
      <c r="M72" s="5"/>
      <c r="N72" s="5"/>
      <c r="O72" s="5"/>
      <c r="P72" s="5"/>
      <c r="Q72" s="9"/>
      <c r="R72" s="12">
        <f t="shared" si="1"/>
        <v>0</v>
      </c>
      <c r="S72" s="11"/>
      <c r="T72" s="9"/>
      <c r="U72" s="12">
        <f t="shared" si="2"/>
        <v>0</v>
      </c>
      <c r="V72" s="22">
        <f t="shared" si="16"/>
        <v>4.0000000000000001E-3</v>
      </c>
      <c r="W72" s="20">
        <f t="shared" si="4"/>
        <v>1.94</v>
      </c>
    </row>
    <row r="73" spans="1:23" x14ac:dyDescent="0.25">
      <c r="A73" s="5"/>
      <c r="B73" s="37" t="s">
        <v>36</v>
      </c>
      <c r="C73" s="37"/>
      <c r="D73" s="37"/>
      <c r="E73" s="23">
        <v>61.1</v>
      </c>
      <c r="F73" s="5"/>
      <c r="G73" s="5"/>
      <c r="H73" s="5"/>
      <c r="I73" s="5">
        <v>20</v>
      </c>
      <c r="J73" s="9"/>
      <c r="K73" s="12">
        <f t="shared" si="0"/>
        <v>20</v>
      </c>
      <c r="L73" s="11"/>
      <c r="M73" s="5"/>
      <c r="N73" s="5">
        <v>3</v>
      </c>
      <c r="O73" s="5"/>
      <c r="P73" s="5"/>
      <c r="Q73" s="9"/>
      <c r="R73" s="12">
        <f t="shared" si="1"/>
        <v>3</v>
      </c>
      <c r="S73" s="11"/>
      <c r="T73" s="9"/>
      <c r="U73" s="12">
        <f t="shared" si="2"/>
        <v>0</v>
      </c>
      <c r="V73" s="22">
        <f t="shared" si="16"/>
        <v>2.3E-2</v>
      </c>
      <c r="W73" s="20">
        <f t="shared" si="4"/>
        <v>1.4053</v>
      </c>
    </row>
    <row r="74" spans="1:23" x14ac:dyDescent="0.25">
      <c r="A74" s="5"/>
      <c r="B74" s="37" t="s">
        <v>81</v>
      </c>
      <c r="C74" s="37"/>
      <c r="D74" s="37"/>
      <c r="E74" s="23"/>
      <c r="F74" s="5"/>
      <c r="G74" s="5"/>
      <c r="H74" s="5"/>
      <c r="I74" s="5"/>
      <c r="J74" s="9"/>
      <c r="K74" s="12">
        <f t="shared" ref="K74" si="40">SUM(F74:J74)</f>
        <v>0</v>
      </c>
      <c r="L74" s="11"/>
      <c r="M74" s="5"/>
      <c r="N74" s="5"/>
      <c r="O74" s="5"/>
      <c r="P74" s="5"/>
      <c r="Q74" s="9"/>
      <c r="R74" s="12">
        <f t="shared" ref="R74" si="41">SUM(L74:Q74)</f>
        <v>0</v>
      </c>
      <c r="S74" s="11"/>
      <c r="T74" s="9"/>
      <c r="U74" s="12">
        <f t="shared" ref="U74" si="42">SUM(S74:T74)</f>
        <v>0</v>
      </c>
      <c r="V74" s="22">
        <f t="shared" si="16"/>
        <v>0</v>
      </c>
      <c r="W74" s="20">
        <f t="shared" ref="W74" si="43">E74*V74</f>
        <v>0</v>
      </c>
    </row>
    <row r="75" spans="1:23" x14ac:dyDescent="0.25">
      <c r="A75" s="5"/>
      <c r="B75" s="37" t="s">
        <v>74</v>
      </c>
      <c r="C75" s="37"/>
      <c r="D75" s="37"/>
      <c r="E75" s="23"/>
      <c r="F75" s="5"/>
      <c r="G75" s="5"/>
      <c r="H75" s="5"/>
      <c r="I75" s="5"/>
      <c r="J75" s="9"/>
      <c r="K75" s="12">
        <f t="shared" ref="K75" si="44">SUM(F75:J75)</f>
        <v>0</v>
      </c>
      <c r="L75" s="11"/>
      <c r="M75" s="5"/>
      <c r="N75" s="5"/>
      <c r="O75" s="5"/>
      <c r="P75" s="5"/>
      <c r="Q75" s="9"/>
      <c r="R75" s="12">
        <f t="shared" ref="R75" si="45">SUM(L75:Q75)</f>
        <v>0</v>
      </c>
      <c r="S75" s="11"/>
      <c r="T75" s="9"/>
      <c r="U75" s="12">
        <f t="shared" ref="U75" si="46">SUM(S75:T75)</f>
        <v>0</v>
      </c>
      <c r="V75" s="22">
        <f t="shared" si="16"/>
        <v>0</v>
      </c>
      <c r="W75" s="20">
        <f t="shared" ref="W75" si="47">E75*V75</f>
        <v>0</v>
      </c>
    </row>
    <row r="76" spans="1:23" x14ac:dyDescent="0.25">
      <c r="A76" s="5"/>
      <c r="B76" s="37" t="s">
        <v>35</v>
      </c>
      <c r="C76" s="37"/>
      <c r="D76" s="37"/>
      <c r="E76" s="23">
        <v>19</v>
      </c>
      <c r="F76" s="5"/>
      <c r="G76" s="5"/>
      <c r="H76" s="5"/>
      <c r="I76" s="5"/>
      <c r="J76" s="9"/>
      <c r="K76" s="12">
        <f t="shared" si="0"/>
        <v>0</v>
      </c>
      <c r="L76" s="11"/>
      <c r="M76" s="5"/>
      <c r="N76" s="5">
        <v>1.5</v>
      </c>
      <c r="O76" s="5"/>
      <c r="P76" s="5"/>
      <c r="Q76" s="9"/>
      <c r="R76" s="12">
        <f t="shared" si="1"/>
        <v>1.5</v>
      </c>
      <c r="S76" s="11"/>
      <c r="T76" s="9"/>
      <c r="U76" s="12">
        <f t="shared" si="2"/>
        <v>0</v>
      </c>
      <c r="V76" s="22">
        <f t="shared" si="16"/>
        <v>1.5E-3</v>
      </c>
      <c r="W76" s="20">
        <f t="shared" si="4"/>
        <v>2.8500000000000001E-2</v>
      </c>
    </row>
    <row r="77" spans="1:23" x14ac:dyDescent="0.25">
      <c r="A77" s="5"/>
      <c r="B77" s="37" t="s">
        <v>37</v>
      </c>
      <c r="C77" s="37"/>
      <c r="D77" s="37"/>
      <c r="E77" s="23"/>
      <c r="F77" s="5"/>
      <c r="G77" s="5"/>
      <c r="H77" s="5"/>
      <c r="I77" s="5"/>
      <c r="J77" s="9"/>
      <c r="K77" s="12">
        <f t="shared" si="0"/>
        <v>0</v>
      </c>
      <c r="L77" s="11"/>
      <c r="M77" s="5"/>
      <c r="N77" s="5">
        <v>1.4999999999999999E-2</v>
      </c>
      <c r="O77" s="5"/>
      <c r="P77" s="5"/>
      <c r="Q77" s="9"/>
      <c r="R77" s="12">
        <f t="shared" si="1"/>
        <v>1.4999999999999999E-2</v>
      </c>
      <c r="S77" s="11"/>
      <c r="T77" s="9"/>
      <c r="U77" s="12">
        <f t="shared" si="2"/>
        <v>0</v>
      </c>
      <c r="V77" s="22">
        <f t="shared" si="16"/>
        <v>1.4999999999999999E-5</v>
      </c>
      <c r="W77" s="20">
        <f t="shared" si="4"/>
        <v>0</v>
      </c>
    </row>
    <row r="78" spans="1:23" ht="15.75" thickBot="1" x14ac:dyDescent="0.3">
      <c r="A78" s="5"/>
      <c r="B78" s="37" t="s">
        <v>44</v>
      </c>
      <c r="C78" s="37"/>
      <c r="D78" s="37"/>
      <c r="E78" s="23">
        <v>8.9</v>
      </c>
      <c r="F78" s="5"/>
      <c r="G78" s="5"/>
      <c r="H78" s="5"/>
      <c r="I78" s="5"/>
      <c r="J78" s="9"/>
      <c r="K78" s="12">
        <f t="shared" si="0"/>
        <v>0</v>
      </c>
      <c r="L78" s="11"/>
      <c r="M78" s="5"/>
      <c r="N78" s="5"/>
      <c r="O78" s="5"/>
      <c r="P78" s="5"/>
      <c r="Q78" s="9"/>
      <c r="R78" s="12">
        <f t="shared" si="1"/>
        <v>0</v>
      </c>
      <c r="S78" s="11"/>
      <c r="T78" s="9"/>
      <c r="U78" s="12">
        <f t="shared" si="2"/>
        <v>0</v>
      </c>
      <c r="V78" s="22">
        <f>(K78+R78+U78)/40</f>
        <v>0</v>
      </c>
      <c r="W78" s="20">
        <f t="shared" si="4"/>
        <v>0</v>
      </c>
    </row>
    <row r="79" spans="1:23" ht="15.75" thickBot="1" x14ac:dyDescent="0.3">
      <c r="A79" s="35" t="s">
        <v>72</v>
      </c>
      <c r="B79" s="36"/>
      <c r="C79" s="36"/>
      <c r="D79" s="36"/>
      <c r="E79" s="36"/>
      <c r="F79" s="17">
        <v>200</v>
      </c>
      <c r="G79" s="17">
        <v>60</v>
      </c>
      <c r="H79" s="17">
        <v>100</v>
      </c>
      <c r="I79" s="17">
        <v>200</v>
      </c>
      <c r="J79" s="17"/>
      <c r="K79" s="17"/>
      <c r="L79" s="17">
        <v>60</v>
      </c>
      <c r="M79" s="19" t="s">
        <v>79</v>
      </c>
      <c r="N79" s="17">
        <v>150</v>
      </c>
      <c r="O79" s="18" t="s">
        <v>80</v>
      </c>
      <c r="P79" s="17">
        <v>200</v>
      </c>
      <c r="Q79" s="17">
        <v>30</v>
      </c>
      <c r="R79" s="17"/>
      <c r="S79" s="17"/>
      <c r="T79" s="17"/>
      <c r="U79" s="17"/>
      <c r="V79" s="17"/>
      <c r="W79" s="21">
        <f>SUM(W35:W78)</f>
        <v>70.145716799999988</v>
      </c>
    </row>
  </sheetData>
  <mergeCells count="81">
    <mergeCell ref="A9:A13"/>
    <mergeCell ref="B9:D13"/>
    <mergeCell ref="B71:D71"/>
    <mergeCell ref="B72:D72"/>
    <mergeCell ref="B55:D55"/>
    <mergeCell ref="B39:D39"/>
    <mergeCell ref="B40:D40"/>
    <mergeCell ref="B41:D41"/>
    <mergeCell ref="B42:D42"/>
    <mergeCell ref="B43:D43"/>
    <mergeCell ref="B44:D44"/>
    <mergeCell ref="B32:D32"/>
    <mergeCell ref="B51:D51"/>
    <mergeCell ref="B52:D52"/>
    <mergeCell ref="B48:D48"/>
    <mergeCell ref="B49:D49"/>
    <mergeCell ref="B78:D78"/>
    <mergeCell ref="B73:D73"/>
    <mergeCell ref="B76:D76"/>
    <mergeCell ref="B77:D77"/>
    <mergeCell ref="B38:D38"/>
    <mergeCell ref="B63:D63"/>
    <mergeCell ref="B64:D64"/>
    <mergeCell ref="B65:D65"/>
    <mergeCell ref="B70:D70"/>
    <mergeCell ref="B56:D56"/>
    <mergeCell ref="B57:D57"/>
    <mergeCell ref="B59:D59"/>
    <mergeCell ref="B60:D60"/>
    <mergeCell ref="B61:D61"/>
    <mergeCell ref="B62:D62"/>
    <mergeCell ref="B47:D47"/>
    <mergeCell ref="B50:D50"/>
    <mergeCell ref="B53:D53"/>
    <mergeCell ref="B30:D30"/>
    <mergeCell ref="B33:D33"/>
    <mergeCell ref="B35:D35"/>
    <mergeCell ref="B36:D36"/>
    <mergeCell ref="B37:D37"/>
    <mergeCell ref="B23:D23"/>
    <mergeCell ref="B24:D24"/>
    <mergeCell ref="B26:D26"/>
    <mergeCell ref="B27:D27"/>
    <mergeCell ref="B29:D29"/>
    <mergeCell ref="B18:D18"/>
    <mergeCell ref="B19:D19"/>
    <mergeCell ref="B20:D20"/>
    <mergeCell ref="B21:D21"/>
    <mergeCell ref="B22:D22"/>
    <mergeCell ref="B14:D14"/>
    <mergeCell ref="B15:D15"/>
    <mergeCell ref="B17:D17"/>
    <mergeCell ref="A6:W6"/>
    <mergeCell ref="A7:W7"/>
    <mergeCell ref="F9:U9"/>
    <mergeCell ref="F10:U10"/>
    <mergeCell ref="F11:K11"/>
    <mergeCell ref="E9:E13"/>
    <mergeCell ref="V9:V13"/>
    <mergeCell ref="W9:W13"/>
    <mergeCell ref="K12:K13"/>
    <mergeCell ref="R12:R13"/>
    <mergeCell ref="U12:U13"/>
    <mergeCell ref="L11:R11"/>
    <mergeCell ref="S11:U11"/>
    <mergeCell ref="A79:E79"/>
    <mergeCell ref="B75:D75"/>
    <mergeCell ref="B16:D16"/>
    <mergeCell ref="B45:D45"/>
    <mergeCell ref="B74:D74"/>
    <mergeCell ref="B66:D66"/>
    <mergeCell ref="B67:D67"/>
    <mergeCell ref="B68:D68"/>
    <mergeCell ref="B34:D34"/>
    <mergeCell ref="B58:D58"/>
    <mergeCell ref="B54:D54"/>
    <mergeCell ref="B69:D69"/>
    <mergeCell ref="B25:D25"/>
    <mergeCell ref="B46:D46"/>
    <mergeCell ref="B28:D28"/>
    <mergeCell ref="B31:D3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view="pageBreakPreview" zoomScaleSheetLayoutView="100" workbookViewId="0">
      <selection activeCell="E24" sqref="E23:E24"/>
    </sheetView>
  </sheetViews>
  <sheetFormatPr defaultColWidth="9.140625" defaultRowHeight="15" x14ac:dyDescent="0.25"/>
  <cols>
    <col min="1" max="1" width="11" style="1" customWidth="1"/>
    <col min="2" max="2" width="38.28515625" style="1" customWidth="1"/>
    <col min="3" max="6" width="9.140625" style="1"/>
    <col min="7" max="7" width="11" style="1" customWidth="1"/>
    <col min="8" max="16384" width="9.140625" style="1"/>
  </cols>
  <sheetData>
    <row r="1" spans="1:23" ht="15.75" x14ac:dyDescent="0.25">
      <c r="R1" s="28"/>
      <c r="S1" s="28"/>
      <c r="T1" s="28"/>
      <c r="U1" s="28"/>
      <c r="V1" s="28"/>
      <c r="W1" s="28"/>
    </row>
    <row r="2" spans="1:23" ht="18.75" x14ac:dyDescent="0.3">
      <c r="A2" s="55" t="s">
        <v>93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Q2" s="28"/>
      <c r="R2" s="28"/>
      <c r="S2" s="28"/>
      <c r="T2" s="28"/>
      <c r="U2" s="28"/>
      <c r="V2" s="28"/>
    </row>
    <row r="3" spans="1:23" ht="16.5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28"/>
      <c r="Q3" s="28"/>
      <c r="R3" s="28"/>
      <c r="S3" s="28"/>
      <c r="T3" s="28"/>
      <c r="U3" s="28"/>
      <c r="V3" s="28"/>
    </row>
    <row r="4" spans="1:23" ht="16.5" x14ac:dyDescent="0.25">
      <c r="A4" s="60" t="s">
        <v>124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6" spans="1:23" ht="18.75" customHeight="1" x14ac:dyDescent="0.25"/>
    <row r="8" spans="1:23" ht="18.75" customHeight="1" x14ac:dyDescent="0.25">
      <c r="A8" s="24" t="s">
        <v>98</v>
      </c>
      <c r="B8" s="61" t="s">
        <v>100</v>
      </c>
      <c r="C8" s="62" t="s">
        <v>119</v>
      </c>
      <c r="D8" s="63" t="s">
        <v>118</v>
      </c>
      <c r="E8" s="63"/>
      <c r="F8" s="63"/>
      <c r="G8" s="64" t="s">
        <v>94</v>
      </c>
      <c r="H8" s="63" t="s">
        <v>101</v>
      </c>
      <c r="I8" s="63"/>
      <c r="J8" s="63"/>
      <c r="K8" s="63"/>
      <c r="L8" s="63" t="s">
        <v>105</v>
      </c>
      <c r="M8" s="63"/>
      <c r="N8" s="63"/>
      <c r="O8" s="63"/>
    </row>
    <row r="9" spans="1:23" x14ac:dyDescent="0.25">
      <c r="A9" s="24" t="s">
        <v>99</v>
      </c>
      <c r="B9" s="61"/>
      <c r="C9" s="62"/>
      <c r="D9" s="27" t="s">
        <v>95</v>
      </c>
      <c r="E9" s="27" t="s">
        <v>96</v>
      </c>
      <c r="F9" s="27" t="s">
        <v>97</v>
      </c>
      <c r="G9" s="65"/>
      <c r="H9" s="25" t="s">
        <v>102</v>
      </c>
      <c r="I9" s="25" t="s">
        <v>103</v>
      </c>
      <c r="J9" s="25" t="s">
        <v>117</v>
      </c>
      <c r="K9" s="25" t="s">
        <v>104</v>
      </c>
      <c r="L9" s="25" t="s">
        <v>106</v>
      </c>
      <c r="M9" s="25" t="s">
        <v>107</v>
      </c>
      <c r="N9" s="25" t="s">
        <v>108</v>
      </c>
      <c r="O9" s="25" t="s">
        <v>109</v>
      </c>
    </row>
    <row r="10" spans="1:23" x14ac:dyDescent="0.25">
      <c r="A10" s="56" t="s">
        <v>122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23" x14ac:dyDescent="0.25">
      <c r="A11" s="58" t="s">
        <v>111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23" ht="15.75" x14ac:dyDescent="0.25">
      <c r="A12" s="51" t="s">
        <v>123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23" s="32" customFormat="1" ht="16.5" x14ac:dyDescent="0.25">
      <c r="A13" s="5">
        <f>'5день'!F12</f>
        <v>334</v>
      </c>
      <c r="B13" s="5" t="str">
        <f>'5день'!F13</f>
        <v>Макароны запеченые с сыром</v>
      </c>
      <c r="C13" s="5">
        <f>'5день'!F79</f>
        <v>200</v>
      </c>
      <c r="D13" s="30">
        <v>5.8</v>
      </c>
      <c r="E13" s="30">
        <v>2.2999999999999998</v>
      </c>
      <c r="F13" s="30">
        <v>14.4</v>
      </c>
      <c r="G13" s="31">
        <v>188</v>
      </c>
      <c r="H13" s="34" t="s">
        <v>115</v>
      </c>
      <c r="I13" s="34" t="s">
        <v>115</v>
      </c>
      <c r="J13" s="34">
        <v>0.06</v>
      </c>
      <c r="K13" s="34" t="s">
        <v>115</v>
      </c>
      <c r="L13" s="26">
        <v>319.5</v>
      </c>
      <c r="M13" s="26">
        <v>228.9</v>
      </c>
      <c r="N13" s="26">
        <v>25.4</v>
      </c>
      <c r="O13" s="26">
        <v>0.9</v>
      </c>
    </row>
    <row r="14" spans="1:23" x14ac:dyDescent="0.25">
      <c r="A14" s="5"/>
      <c r="B14" s="5" t="str">
        <f>'5день'!G13</f>
        <v>Кондитерское изделие</v>
      </c>
      <c r="C14" s="5">
        <v>30</v>
      </c>
      <c r="D14" s="30">
        <v>4.5999999999999996</v>
      </c>
      <c r="E14" s="30">
        <v>4.3</v>
      </c>
      <c r="F14" s="30">
        <v>27.9</v>
      </c>
      <c r="G14" s="31">
        <v>233</v>
      </c>
      <c r="H14" s="34">
        <v>0.05</v>
      </c>
      <c r="I14" s="34">
        <v>12.67</v>
      </c>
      <c r="J14" s="34">
        <v>4.01</v>
      </c>
      <c r="K14" s="34">
        <v>0.51</v>
      </c>
      <c r="L14" s="26">
        <v>22.26</v>
      </c>
      <c r="M14" s="26">
        <v>37.340000000000003</v>
      </c>
      <c r="N14" s="26">
        <v>7.07</v>
      </c>
      <c r="O14" s="26">
        <v>0.5</v>
      </c>
    </row>
    <row r="15" spans="1:23" x14ac:dyDescent="0.25">
      <c r="A15" s="5"/>
      <c r="B15" s="5" t="str">
        <f>'5день'!H13</f>
        <v>Фрукт свежий</v>
      </c>
      <c r="C15" s="5">
        <f>'5день'!H79</f>
        <v>100</v>
      </c>
      <c r="D15" s="30">
        <v>0.36</v>
      </c>
      <c r="E15" s="30">
        <v>0.36</v>
      </c>
      <c r="F15" s="30">
        <v>9.3000000000000007</v>
      </c>
      <c r="G15" s="31">
        <v>40.5</v>
      </c>
      <c r="H15" s="34">
        <v>0.04</v>
      </c>
      <c r="I15" s="34">
        <v>9</v>
      </c>
      <c r="J15" s="34" t="s">
        <v>115</v>
      </c>
      <c r="K15" s="34">
        <v>0.72</v>
      </c>
      <c r="L15" s="26">
        <v>34.200000000000003</v>
      </c>
      <c r="M15" s="26">
        <v>28.8</v>
      </c>
      <c r="N15" s="26">
        <v>21.64</v>
      </c>
      <c r="O15" s="26">
        <v>4.1399999999999997</v>
      </c>
    </row>
    <row r="16" spans="1:23" x14ac:dyDescent="0.25">
      <c r="A16" s="5">
        <f>'5день'!I12</f>
        <v>693</v>
      </c>
      <c r="B16" s="5" t="str">
        <f>'5день'!I13</f>
        <v>Какао с молоком</v>
      </c>
      <c r="C16" s="5">
        <f>'5день'!I79</f>
        <v>200</v>
      </c>
      <c r="D16" s="30">
        <v>3.6</v>
      </c>
      <c r="E16" s="30">
        <v>3.3</v>
      </c>
      <c r="F16" s="30">
        <v>25</v>
      </c>
      <c r="G16" s="31">
        <v>124.6</v>
      </c>
      <c r="H16" s="34">
        <v>0.18</v>
      </c>
      <c r="I16" s="34" t="s">
        <v>115</v>
      </c>
      <c r="J16" s="34">
        <v>0.08</v>
      </c>
      <c r="K16" s="34">
        <v>5.0179999999999998</v>
      </c>
      <c r="L16" s="26">
        <v>354.1</v>
      </c>
      <c r="M16" s="26">
        <v>381.6</v>
      </c>
      <c r="N16" s="26">
        <v>79.099999999999994</v>
      </c>
      <c r="O16" s="26">
        <v>3.1</v>
      </c>
    </row>
    <row r="17" spans="1:16" x14ac:dyDescent="0.25">
      <c r="A17" s="56" t="s">
        <v>110</v>
      </c>
      <c r="B17" s="57"/>
      <c r="C17" s="66"/>
      <c r="D17" s="29">
        <f>SUM(D13:D16)</f>
        <v>14.359999999999998</v>
      </c>
      <c r="E17" s="29">
        <f>SUM(E13:E16)</f>
        <v>10.26</v>
      </c>
      <c r="F17" s="29">
        <f>SUM(F13:F16)</f>
        <v>76.599999999999994</v>
      </c>
      <c r="G17" s="29">
        <f>SUM(G13:G16)</f>
        <v>586.1</v>
      </c>
      <c r="H17" s="29">
        <f t="shared" ref="H17:O17" si="0">SUM(H13:H16)</f>
        <v>0.27</v>
      </c>
      <c r="I17" s="29">
        <f t="shared" si="0"/>
        <v>21.67</v>
      </c>
      <c r="J17" s="29">
        <f t="shared" si="0"/>
        <v>4.1499999999999995</v>
      </c>
      <c r="K17" s="29">
        <f t="shared" si="0"/>
        <v>6.2479999999999993</v>
      </c>
      <c r="L17" s="29">
        <f t="shared" si="0"/>
        <v>730.06</v>
      </c>
      <c r="M17" s="29">
        <f t="shared" si="0"/>
        <v>676.6400000000001</v>
      </c>
      <c r="N17" s="29">
        <f t="shared" si="0"/>
        <v>133.20999999999998</v>
      </c>
      <c r="O17" s="29">
        <f t="shared" si="0"/>
        <v>8.6399999999999988</v>
      </c>
    </row>
    <row r="18" spans="1:16" ht="15" customHeight="1" x14ac:dyDescent="0.25">
      <c r="A18" s="53" t="s">
        <v>112</v>
      </c>
      <c r="B18" s="53"/>
      <c r="C18" s="5">
        <v>18</v>
      </c>
      <c r="G18" s="32" t="s">
        <v>114</v>
      </c>
      <c r="H18" s="32"/>
      <c r="I18" s="32"/>
      <c r="J18" s="2"/>
      <c r="K18" s="2"/>
      <c r="L18" s="2"/>
      <c r="N18" s="2"/>
      <c r="O18" s="2"/>
    </row>
    <row r="19" spans="1:16" x14ac:dyDescent="0.25">
      <c r="A19" s="53" t="s">
        <v>113</v>
      </c>
      <c r="B19" s="53"/>
      <c r="C19" s="5">
        <v>34</v>
      </c>
      <c r="J19" s="54"/>
      <c r="K19" s="54"/>
      <c r="L19" s="54"/>
      <c r="N19" s="54"/>
      <c r="O19" s="54"/>
      <c r="P19" s="33"/>
    </row>
    <row r="20" spans="1:16" x14ac:dyDescent="0.25">
      <c r="J20" s="3"/>
      <c r="K20" s="3"/>
      <c r="L20" s="3"/>
      <c r="M20" s="3"/>
      <c r="N20" s="3"/>
      <c r="O20" s="3"/>
      <c r="P20" s="33"/>
    </row>
    <row r="21" spans="1:16" x14ac:dyDescent="0.25">
      <c r="J21" s="3"/>
      <c r="K21" s="3"/>
      <c r="L21" s="3"/>
      <c r="M21" s="3"/>
      <c r="N21" s="3"/>
      <c r="O21" s="3"/>
      <c r="P21" s="33"/>
    </row>
    <row r="27" spans="1:16" x14ac:dyDescent="0.25">
      <c r="P27" s="33"/>
    </row>
    <row r="38" ht="25.5" customHeight="1" x14ac:dyDescent="0.25"/>
    <row r="39" ht="25.5" customHeight="1" x14ac:dyDescent="0.25"/>
    <row r="40" ht="25.5" customHeight="1" x14ac:dyDescent="0.25"/>
  </sheetData>
  <mergeCells count="17">
    <mergeCell ref="G8:G9"/>
    <mergeCell ref="H8:K8"/>
    <mergeCell ref="L8:O8"/>
    <mergeCell ref="A17:C17"/>
    <mergeCell ref="A12:O12"/>
    <mergeCell ref="A19:B19"/>
    <mergeCell ref="J19:L19"/>
    <mergeCell ref="N19:O19"/>
    <mergeCell ref="A2:O2"/>
    <mergeCell ref="A10:O10"/>
    <mergeCell ref="A11:O11"/>
    <mergeCell ref="A18:B18"/>
    <mergeCell ref="A3:O3"/>
    <mergeCell ref="A4:O4"/>
    <mergeCell ref="B8:B9"/>
    <mergeCell ref="C8:C9"/>
    <mergeCell ref="D8:F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5день</vt:lpstr>
      <vt:lpstr>5 а 3 сент</vt:lpstr>
      <vt:lpstr>'5 а 3 сент'!Область_печати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2021-09-23T07:10:58Z</dcterms:modified>
</cp:coreProperties>
</file>